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60" windowWidth="13665" windowHeight="7890" tabRatio="903" firstSheet="5" activeTab="25"/>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r:id="rId21"/>
    <sheet name="Форма 4.10.3 | Т-передача ТЭ" sheetId="629"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externalReferences>
    <externalReference r:id="rId81"/>
    <externalReference r:id="rId82"/>
    <externalReference r:id="rId83"/>
    <externalReference r:id="rId84"/>
  </externalReferences>
  <definedNames>
    <definedName name="_xlnm._FilterDatabase" localSheetId="37" hidden="1">Проверка!$B$4:$D$4</definedName>
    <definedName name="activity">'Перечень тарифов'!$F$20:$F$41</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тарифов'!$E$20:$W$41</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потр'!$M$18:$AD$28</definedName>
    <definedName name="checkCell_List06_13_double_date">'Форма 4.10.2 | Т-ТЭ | потр'!$AE$18:$AE$28</definedName>
    <definedName name="checkCell_List06_13_unique_t">'Форма 4.10.2 | Т-ТЭ | потр'!$M$18:$M$28</definedName>
    <definedName name="checkCell_List06_13_unique_t1">'Форма 4.10.2 | Т-ТЭ | потр'!$AF$18:$AF$28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Т-ТН'!$M$18:$AD$28</definedName>
    <definedName name="checkCell_List06_4_double_date">'Форма 4.10.3 | Т-ТН'!$AE$18:$AE$28</definedName>
    <definedName name="checkCell_List06_4_unique_t">'Форма 4.10.3 | Т-ТН'!$M$18:$M$28</definedName>
    <definedName name="checkCell_List06_4_unique_t1">'Форма 4.10.3 | Т-ТН'!$AF$18:$AF$28</definedName>
    <definedName name="checkCell_List06_5">'Форма 4.10.4 | Т-гор.вода'!$M$18:$AN$29</definedName>
    <definedName name="checkCell_List06_5_double_date">'Форма 4.10.4 | Т-гор.вода'!$AO$18:$AO$29</definedName>
    <definedName name="checkCell_List06_5_unique_t">'Форма 4.10.4 | Т-гор.вода'!$M$18:$M$29</definedName>
    <definedName name="checkCell_List06_5_unique_t1">'Форма 4.10.4 | Т-гор.вода'!$AP$18:$AP$29</definedName>
    <definedName name="checkCell_List06_6">'Форма 4.10.3 | Т-передача ТЭ'!$M$18:$AD$28</definedName>
    <definedName name="checkCell_List06_6_double_date">'Форма 4.10.3 | Т-передача ТЭ'!$AE$18:$AE$28</definedName>
    <definedName name="checkCell_List06_6_unique_t">'Форма 4.10.3 | Т-передача ТЭ'!$M$18:$M$28</definedName>
    <definedName name="checkCell_List06_6_unique_t1">'Форма 4.10.3 | Т-передача ТЭ'!$AF$18:$AF$29</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4.9'!$F$7:$I$31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4.10.1'!$D$14:$L$62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et_union_hor!$O$85:$AC$90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et_union_hor!$O$124:$AC$129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et_union_hor!$AC$85:$AC$98</definedName>
    <definedName name="et_pIns_List06_5_Period">et_union_hor!$AM$103:$AM$119</definedName>
    <definedName name="et_pIns_List06_6_Period">et_union_hor!$AC$124:$AC$137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тарифов'!$K$20:$K$41</definedName>
    <definedName name="flagSource">'Перечень тарифов'!$S$20:$S$41</definedName>
    <definedName name="flagST">'Перечень тарифов'!$O$20:$O$41</definedName>
    <definedName name="flagTN">'Форма 4.10.5 | Т-подкл'!$N$18:$N$31</definedName>
    <definedName name="flagTS">'Форма 4.10.5 | Т-подкл'!$R$18:$R$31</definedName>
    <definedName name="flagTwoTariff">'Перечень тарифов'!$G$20:$G$41</definedName>
    <definedName name="flagUsedTer_List01">Территории!$P$11:$P$15</definedName>
    <definedName name="group_rates">'Перечень тарифов'!$E$20:$E$41</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тарифов'!$A$20:$A$41</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TEHSHEET!$AQ$2:$AQ$7</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REESTR_MO!$A$2:$D$476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потр'!$AC$18:$AC$28</definedName>
    <definedName name="List06_13_note">'Форма 4.10.2 | Т-ТЭ | потр'!$AD$18:$AD$28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Т-ТН'!$AC$18:$AC$28</definedName>
    <definedName name="List06_4_note">'Форма 4.10.3 | Т-ТН'!$AD$18:$AD$28</definedName>
    <definedName name="List06_4_Period">'Форма 4.10.3 | Т-ТН'!$O$18:$U$28</definedName>
    <definedName name="List06_5_DP">'Форма 4.10.4 | Т-гор.вода'!$11:$11</definedName>
    <definedName name="List06_5_MC">'Форма 4.10.4 | Т-гор.вода'!$O$18:$O$29</definedName>
    <definedName name="List06_5_MC2">'Форма 4.10.4 | Т-гор.вода'!$AM$18:$AM$29</definedName>
    <definedName name="List06_5_note">'Форма 4.10.4 | Т-гор.вода'!$AN$18:$AN$29</definedName>
    <definedName name="List06_5_Period">'Форма 4.10.4 | Т-гор.вода'!$O$18:$Z$29</definedName>
    <definedName name="List06_6_DP">'Форма 4.10.3 | Т-передача ТЭ'!$11:$11</definedName>
    <definedName name="List06_6_MC">'Форма 4.10.3 | Т-передача ТЭ'!$O$18:$O$28</definedName>
    <definedName name="List06_6_MC2">'Форма 4.10.3 | Т-передача ТЭ'!$AC$18:$AC$28</definedName>
    <definedName name="List06_6_note">'Форма 4.10.3 | Т-передача ТЭ'!$AD$18:$AD$28</definedName>
    <definedName name="List06_6_Period">'Форма 4.10.3 | Т-передача ТЭ'!$O$18:$U$28</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4.10.1'!$H$17:$I$24</definedName>
    <definedName name="List14_1_Date_1">'Форма 4.10.1'!$H$28:$I$62</definedName>
    <definedName name="List14_1_DPR">'Форма 4.10.1'!$K$26</definedName>
    <definedName name="List14_1_flagIPR">'Форма 4.10.1'!$J$15</definedName>
    <definedName name="List14_1_GroundMaterials_1">'Форма 4.10.1'!$K$15:$K$62</definedName>
    <definedName name="List14_1_hypIPR">'Форма 4.10.1'!$K$15</definedName>
    <definedName name="List14_1_method">'Форма 4.10.1'!$J$17:$J$24</definedName>
    <definedName name="List14_1_note">'Форма 4.10.1'!$L$14:$L$62</definedName>
    <definedName name="ListForms">modSheetMain!$A:$A</definedName>
    <definedName name="logical">TEHSHEET!$D$2:$D$3</definedName>
    <definedName name="mo_List01">Территории!$K$11:$K$15</definedName>
    <definedName name="MODesc">'Перечень тарифов'!$N$20:$N$41</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тарифов'!$J$20:$J$41</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тарифов'!$C$20:$C$41</definedName>
    <definedName name="pDel_List02_1">'Перечень тарифов'!$H$20:$H$41</definedName>
    <definedName name="pDel_List02_2">'Перечень тарифов'!$L$20:$L$41</definedName>
    <definedName name="pDel_List02_3">'Перечень тарифов'!$P$20:$P$41</definedName>
    <definedName name="pDel_List02_4">'Перечень тарифов'!$T$20:$T$41</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ТЭ'!$K$18:$K$28</definedName>
    <definedName name="pDel_List06_6_2">'Форма 4.10.3 | Т-передача ТЭ'!$J$18:$J$28</definedName>
    <definedName name="pDel_List06_6_3">'Форма 4.10.3 | Т-передача ТЭ'!$I$18:$I$28</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4.10.1'!$C$17:$C$24</definedName>
    <definedName name="pDel_List14_1_1_2">'Форма 4.10.1'!$G$17:$G$24</definedName>
    <definedName name="pDel_List14_1_2">'Форма 4.10.1'!$C$28:$C$35</definedName>
    <definedName name="pDel_List14_1_2_2">'Форма 4.10.1'!$G$28:$G$35</definedName>
    <definedName name="pDel_List14_1_3">'Форма 4.10.1'!$C$37:$C$44</definedName>
    <definedName name="pDel_List14_1_3_2">'Форма 4.10.1'!$G$37:$G$44</definedName>
    <definedName name="pDel_List14_1_4">'Форма 4.10.1'!$C$46:$C$53</definedName>
    <definedName name="pDel_List14_1_4_2">'Форма 4.10.1'!$G$46:$G$53</definedName>
    <definedName name="pDel_List14_1_5">'Форма 4.10.1'!$C$55:$C$62</definedName>
    <definedName name="pDel_List14_1_5_2">'Форма 4.10.1'!$G$55:$G$62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тарифов'!$E$41</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Т-ТН'!$AC$18:$AC$28</definedName>
    <definedName name="pIns_List06_5_Period">'Форма 4.10.4 | Т-гор.вода'!$AM$14:$AM$29</definedName>
    <definedName name="pIns_List06_6_Period">'Форма 4.10.3 | Т-передача ТЭ'!$AC$14:$AC$28</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REESTR_ORG!$A$2:$J$156</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тарифов'!$R$20:$R$41</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тарифов'!$W$20:$W$41</definedName>
    <definedName name="warmSource">'Перечень тарифов'!$V$20:$V$41</definedName>
    <definedName name="year_list">TEHSHEET!$C$2:$C$6</definedName>
    <definedName name="year_list1">TEHSHEET!$B$2:$B$27</definedName>
  </definedNames>
  <calcPr calcId="145621"/>
</workbook>
</file>

<file path=xl/calcChain.xml><?xml version="1.0" encoding="utf-8"?>
<calcChain xmlns="http://schemas.openxmlformats.org/spreadsheetml/2006/main">
  <c r="J52" i="647" l="1"/>
  <c r="J46" i="647"/>
  <c r="J61" i="647"/>
  <c r="J55" i="647"/>
  <c r="J41" i="647" l="1"/>
  <c r="J39" i="647"/>
  <c r="J32" i="647"/>
  <c r="J30" i="647" l="1"/>
  <c r="A217"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6" i="612"/>
  <c r="A97"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7" i="612"/>
  <c r="A188"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l="1"/>
  <c r="L19" i="628"/>
  <c r="J37" i="647" l="1"/>
  <c r="A98" i="612" s="1"/>
  <c r="O19" i="628"/>
  <c r="L20" i="628"/>
  <c r="L21" i="628"/>
  <c r="L23" i="628"/>
  <c r="AQ24" i="628" l="1"/>
  <c r="AP23" i="628"/>
  <c r="L24" i="628"/>
  <c r="V24" i="628" l="1"/>
  <c r="AH24" i="628"/>
  <c r="AO24" i="628"/>
  <c r="AR25" i="628" l="1"/>
  <c r="AH119" i="471"/>
  <c r="AH109" i="471"/>
  <c r="M8" i="629"/>
  <c r="O8" i="629"/>
  <c r="M9" i="629"/>
  <c r="O9" i="629"/>
  <c r="O17" i="629"/>
  <c r="P17" i="629" s="1"/>
  <c r="Q17" i="629" s="1"/>
  <c r="R17" i="629" s="1"/>
  <c r="S17" i="629" s="1"/>
  <c r="U17" i="629" s="1"/>
  <c r="V17" i="629" s="1"/>
  <c r="W17" i="629" s="1"/>
  <c r="X17" i="629" s="1"/>
  <c r="Y17" i="629" s="1"/>
  <c r="Z17" i="629" s="1"/>
  <c r="AB17" i="629" s="1"/>
  <c r="AC17" i="629" s="1"/>
  <c r="AD17" i="629" s="1"/>
  <c r="L18" i="629"/>
  <c r="O18" i="629" l="1"/>
  <c r="L19" i="629"/>
  <c r="J43" i="647" l="1"/>
  <c r="A189" i="612" s="1"/>
  <c r="O19" i="629"/>
  <c r="L20" i="629"/>
  <c r="L21" i="629"/>
  <c r="L23" i="629"/>
  <c r="AG24" i="629" l="1"/>
  <c r="L24" i="629"/>
  <c r="AF23" i="629"/>
  <c r="Q25" i="629" l="1"/>
  <c r="X25" i="629"/>
  <c r="AE24" i="629"/>
  <c r="X131" i="471" l="1"/>
  <c r="M8" i="627"/>
  <c r="O8" i="627"/>
  <c r="M9" i="627"/>
  <c r="O9" i="627"/>
  <c r="O17" i="627"/>
  <c r="P17" i="627" s="1"/>
  <c r="Q17" i="627" s="1"/>
  <c r="R17" i="627" s="1"/>
  <c r="S17" i="627" s="1"/>
  <c r="U17" i="627" s="1"/>
  <c r="V17" i="627" s="1"/>
  <c r="W17" i="627" s="1"/>
  <c r="X17" i="627" s="1"/>
  <c r="Y17" i="627" s="1"/>
  <c r="Z17" i="627" s="1"/>
  <c r="AB17" i="627" s="1"/>
  <c r="AC17" i="627" s="1"/>
  <c r="AD17" i="627" s="1"/>
  <c r="L18" i="627"/>
  <c r="O18" i="627" l="1"/>
  <c r="L19" i="627"/>
  <c r="O19" i="627" l="1"/>
  <c r="L20" i="627"/>
  <c r="L21" i="627"/>
  <c r="L23" i="627"/>
  <c r="AG24" i="627" l="1"/>
  <c r="AF23" i="627"/>
  <c r="L24" i="627"/>
  <c r="Q25" i="627" l="1"/>
  <c r="X25" i="627"/>
  <c r="AE24" i="627"/>
  <c r="X92" i="471" l="1"/>
  <c r="M8" i="642"/>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l="1"/>
  <c r="AG18" i="642"/>
  <c r="L19" i="642"/>
  <c r="J28" i="647" l="1"/>
  <c r="A95" i="612" s="1"/>
  <c r="J34" i="647"/>
  <c r="A186" i="612" s="1"/>
  <c r="O19" i="642"/>
  <c r="AG19" i="642"/>
  <c r="L20" i="642"/>
  <c r="AG20" i="642" l="1"/>
  <c r="L21" i="642"/>
  <c r="AG21" i="642" l="1"/>
  <c r="L22" i="642"/>
  <c r="AG22" i="642" l="1"/>
  <c r="L23" i="642"/>
  <c r="AG23" i="642"/>
  <c r="L24" i="642"/>
  <c r="Q25" i="642"/>
  <c r="X25" i="642"/>
  <c r="AE24" i="642"/>
  <c r="AG24" i="642"/>
  <c r="AG25" i="642"/>
  <c r="AG26" i="642"/>
  <c r="AG27" i="642"/>
  <c r="AG28" i="642"/>
  <c r="X244" i="471"/>
  <c r="H30" i="649"/>
  <c r="H29" i="649"/>
  <c r="H27" i="649"/>
  <c r="H26" i="649"/>
  <c r="H24" i="649"/>
  <c r="H23" i="649"/>
  <c r="H21" i="649"/>
  <c r="H20" i="649"/>
  <c r="H18" i="649"/>
  <c r="H17" i="649"/>
  <c r="H15" i="649"/>
  <c r="H14" i="649"/>
  <c r="H12" i="649"/>
  <c r="H11" i="649"/>
  <c r="H9" i="649"/>
  <c r="H8" i="649"/>
  <c r="H7" i="649"/>
  <c r="H30" i="645"/>
  <c r="H27" i="645"/>
  <c r="H26" i="645"/>
  <c r="H29" i="645"/>
  <c r="H24" i="645"/>
  <c r="H21" i="645"/>
  <c r="H20" i="645"/>
  <c r="H23" i="645"/>
  <c r="H18" i="645"/>
  <c r="H15" i="645"/>
  <c r="H14" i="645"/>
  <c r="H17" i="645"/>
  <c r="H12" i="645"/>
  <c r="H9" i="645"/>
  <c r="H8" i="645"/>
  <c r="F61" i="647"/>
  <c r="E61" i="647"/>
  <c r="F52" i="647"/>
  <c r="E52" i="647"/>
  <c r="F43" i="647"/>
  <c r="E43" i="647"/>
  <c r="F34" i="647"/>
  <c r="E34" i="647"/>
  <c r="F23" i="647"/>
  <c r="E23" i="647"/>
  <c r="F59" i="647"/>
  <c r="E59" i="647"/>
  <c r="F50" i="647"/>
  <c r="E50" i="647"/>
  <c r="F41" i="647"/>
  <c r="E41" i="647"/>
  <c r="F32" i="647"/>
  <c r="E32" i="647"/>
  <c r="F21" i="647"/>
  <c r="E21" i="647"/>
  <c r="F57" i="647"/>
  <c r="E57" i="647"/>
  <c r="F48" i="647"/>
  <c r="E48" i="647"/>
  <c r="F39" i="647"/>
  <c r="E39" i="647"/>
  <c r="F30" i="647"/>
  <c r="E30" i="647"/>
  <c r="F19" i="647"/>
  <c r="E19" i="647"/>
  <c r="F55" i="647"/>
  <c r="E55" i="647"/>
  <c r="F46" i="647"/>
  <c r="E46" i="647"/>
  <c r="F37" i="647"/>
  <c r="E37" i="647"/>
  <c r="F28" i="647"/>
  <c r="E28" i="647"/>
  <c r="F17" i="647"/>
  <c r="E17" i="647"/>
  <c r="H12" i="638"/>
  <c r="H9" i="638"/>
  <c r="H8" i="638"/>
  <c r="H12" i="616"/>
  <c r="H9" i="616"/>
  <c r="H8" i="616"/>
  <c r="H12" i="637"/>
  <c r="H9" i="637"/>
  <c r="H8" i="637"/>
  <c r="H12" i="643"/>
  <c r="H9" i="643"/>
  <c r="H8" i="643"/>
  <c r="F27" i="649"/>
  <c r="F25" i="649"/>
  <c r="F23" i="649"/>
  <c r="F16" i="649"/>
  <c r="F14" i="649"/>
  <c r="F12" i="649"/>
  <c r="F31" i="649"/>
  <c r="F29" i="649"/>
  <c r="F22" i="649"/>
  <c r="F20" i="649"/>
  <c r="F18" i="649"/>
  <c r="F9" i="649"/>
  <c r="F28" i="649"/>
  <c r="F26" i="649"/>
  <c r="F24" i="649"/>
  <c r="F15" i="649"/>
  <c r="F13" i="649"/>
  <c r="F11" i="649"/>
  <c r="F30" i="649"/>
  <c r="F21" i="649"/>
  <c r="F19" i="649"/>
  <c r="F17" i="649"/>
  <c r="F10" i="649"/>
  <c r="F8" i="649"/>
  <c r="F26" i="645"/>
  <c r="F29" i="645"/>
  <c r="F27" i="645"/>
  <c r="F30" i="645"/>
  <c r="F28" i="645"/>
  <c r="F31" i="645"/>
  <c r="F20" i="645"/>
  <c r="F23" i="645"/>
  <c r="F21" i="645"/>
  <c r="F24" i="645"/>
  <c r="F22" i="645"/>
  <c r="F25" i="645"/>
  <c r="F14" i="645"/>
  <c r="F15" i="645"/>
  <c r="F18" i="645"/>
  <c r="F16" i="645"/>
  <c r="F19" i="645"/>
  <c r="F17" i="645"/>
  <c r="R14" i="601" l="1"/>
  <c r="R13" i="601"/>
  <c r="R12" i="601"/>
  <c r="P12" i="601"/>
  <c r="M13" i="601"/>
  <c r="B3" i="525"/>
  <c r="M12" i="601"/>
  <c r="B2" i="525"/>
  <c r="M14" i="601"/>
  <c r="H31" i="649" l="1"/>
  <c r="H13" i="649"/>
  <c r="H31" i="645"/>
  <c r="H13" i="638"/>
  <c r="H19" i="649"/>
  <c r="H25" i="645"/>
  <c r="H13" i="616"/>
  <c r="H13" i="643"/>
  <c r="H13" i="645"/>
  <c r="H13" i="637"/>
  <c r="H25" i="649"/>
  <c r="H19"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2" i="624"/>
  <c r="L23" i="624"/>
  <c r="X24" i="624"/>
  <c r="L21" i="624"/>
  <c r="L24" i="624"/>
  <c r="L20" i="624"/>
  <c r="L19" i="624"/>
  <c r="F8" i="647" l="1"/>
  <c r="E8" i="647"/>
  <c r="F7" i="647"/>
  <c r="E7" i="647"/>
  <c r="H11" i="645"/>
  <c r="H7" i="645"/>
  <c r="F11" i="645"/>
  <c r="F8" i="645"/>
  <c r="F10" i="645"/>
  <c r="F13" i="645"/>
  <c r="F12" i="645"/>
  <c r="F9" i="645"/>
  <c r="O9" i="632" l="1"/>
  <c r="M9" i="632"/>
  <c r="O8" i="632"/>
  <c r="M8" i="632"/>
  <c r="N9" i="633"/>
  <c r="M9" i="633"/>
  <c r="N8" i="633"/>
  <c r="M8" i="633"/>
  <c r="O9" i="630"/>
  <c r="M9" i="630"/>
  <c r="O8" i="630"/>
  <c r="M8" i="630"/>
  <c r="O9" i="631"/>
  <c r="M9" i="631"/>
  <c r="O8" i="631"/>
  <c r="M8" i="631"/>
  <c r="O11" i="640"/>
  <c r="M11" i="640"/>
  <c r="O10" i="640"/>
  <c r="M10" i="640"/>
  <c r="O11" i="626"/>
  <c r="M11" i="626"/>
  <c r="O10" i="626"/>
  <c r="M10" i="626"/>
  <c r="O9" i="625"/>
  <c r="M9" i="625"/>
  <c r="O8" i="625"/>
  <c r="M8" i="625"/>
  <c r="E3" i="437"/>
  <c r="E2" i="437"/>
  <c r="O18" i="632" l="1"/>
  <c r="P18" i="632" s="1"/>
  <c r="Q18" i="632" s="1"/>
  <c r="R18" i="632" s="1"/>
  <c r="S18" i="632" s="1"/>
  <c r="T18" i="632" s="1"/>
  <c r="V18" i="632" s="1"/>
  <c r="R24" i="632"/>
  <c r="L22" i="632"/>
  <c r="L23" i="632"/>
  <c r="Y23" i="632"/>
  <c r="L19" i="632"/>
  <c r="L20" i="632"/>
  <c r="L21" i="632"/>
  <c r="X18" i="632" l="1"/>
  <c r="M12" i="550"/>
  <c r="AG250" i="471" l="1"/>
  <c r="AG249" i="471"/>
  <c r="AG248" i="471"/>
  <c r="AG247" i="471"/>
  <c r="AG246" i="471"/>
  <c r="AG245" i="471"/>
  <c r="AG244" i="471"/>
  <c r="Q244" i="471"/>
  <c r="AG243" i="471"/>
  <c r="AG242" i="471"/>
  <c r="AG241" i="471"/>
  <c r="AG240" i="471"/>
  <c r="AG239" i="471"/>
  <c r="AG238" i="471"/>
  <c r="AG237" i="471"/>
  <c r="H11" i="643"/>
  <c r="H7" i="643"/>
  <c r="F9" i="643"/>
  <c r="L240" i="471"/>
  <c r="F11" i="643"/>
  <c r="F8" i="643"/>
  <c r="L243" i="471"/>
  <c r="L237" i="471"/>
  <c r="L239" i="471"/>
  <c r="F13" i="643"/>
  <c r="F12" i="643"/>
  <c r="L242" i="471"/>
  <c r="L238" i="471"/>
  <c r="L241" i="471"/>
  <c r="F10" i="643"/>
  <c r="AE243"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3" i="471"/>
  <c r="L224" i="471"/>
  <c r="L25" i="640"/>
  <c r="F10" i="641"/>
  <c r="L220" i="471"/>
  <c r="X26" i="640"/>
  <c r="L26" i="640"/>
  <c r="F12" i="641"/>
  <c r="F8" i="641"/>
  <c r="L219" i="471"/>
  <c r="F9" i="641"/>
  <c r="L20" i="640"/>
  <c r="L225" i="471"/>
  <c r="L24" i="640"/>
  <c r="F13" i="641"/>
  <c r="L22" i="640"/>
  <c r="L222" i="471"/>
  <c r="X225" i="471"/>
  <c r="L221" i="471"/>
  <c r="L21" i="640"/>
  <c r="F11" i="641"/>
  <c r="L23" i="640"/>
  <c r="V19" i="640" l="1"/>
  <c r="W19" i="640" s="1"/>
  <c r="AA197" i="471" l="1"/>
  <c r="AI196" i="471"/>
  <c r="R183" i="471"/>
  <c r="V119" i="471"/>
  <c r="AR110" i="471"/>
  <c r="AQ109" i="471"/>
  <c r="V109" i="471"/>
  <c r="Q149" i="471"/>
  <c r="Z148" i="471"/>
  <c r="Q131" i="471"/>
  <c r="AG130" i="471"/>
  <c r="Q92" i="471"/>
  <c r="AG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6"/>
  <c r="F9" i="636"/>
  <c r="F8" i="637"/>
  <c r="L127" i="471"/>
  <c r="L108" i="471"/>
  <c r="F10" i="638"/>
  <c r="F10" i="639"/>
  <c r="L70" i="471"/>
  <c r="X166" i="471"/>
  <c r="Y147" i="471"/>
  <c r="AO109" i="471"/>
  <c r="L104" i="471"/>
  <c r="L148" i="471"/>
  <c r="L109" i="471"/>
  <c r="L192" i="471"/>
  <c r="L90" i="471"/>
  <c r="L162" i="471"/>
  <c r="L35" i="471"/>
  <c r="F11" i="636"/>
  <c r="F9" i="634"/>
  <c r="L161" i="471"/>
  <c r="F12" i="638"/>
  <c r="L129" i="471"/>
  <c r="L126" i="471"/>
  <c r="L34" i="471"/>
  <c r="L31" i="471"/>
  <c r="L195" i="471"/>
  <c r="L52" i="471"/>
  <c r="Y165" i="471"/>
  <c r="AF129" i="471"/>
  <c r="AE91" i="471"/>
  <c r="F12" i="635"/>
  <c r="F13" i="634"/>
  <c r="F12" i="636"/>
  <c r="AP108" i="471"/>
  <c r="Y182" i="471"/>
  <c r="L51" i="471"/>
  <c r="F10" i="635"/>
  <c r="L160" i="471"/>
  <c r="F13" i="637"/>
  <c r="L37" i="471"/>
  <c r="X37" i="471"/>
  <c r="L179" i="471"/>
  <c r="F12" i="634"/>
  <c r="F8" i="638"/>
  <c r="F11" i="635"/>
  <c r="L50" i="471"/>
  <c r="L67" i="471"/>
  <c r="F13" i="638"/>
  <c r="F11" i="634"/>
  <c r="L125" i="471"/>
  <c r="L145" i="471"/>
  <c r="L196" i="471"/>
  <c r="AE130" i="471"/>
  <c r="F13" i="636"/>
  <c r="F10" i="637"/>
  <c r="L86" i="471"/>
  <c r="L163" i="471"/>
  <c r="F11" i="637"/>
  <c r="L180" i="471"/>
  <c r="L36" i="471"/>
  <c r="L147" i="471"/>
  <c r="AO119" i="471"/>
  <c r="L193" i="471"/>
  <c r="X55" i="471"/>
  <c r="AF90" i="471"/>
  <c r="F12" i="637"/>
  <c r="L72" i="471"/>
  <c r="F10" i="634"/>
  <c r="L91" i="471"/>
  <c r="L181" i="471"/>
  <c r="L142" i="471"/>
  <c r="F9" i="638"/>
  <c r="L178" i="471"/>
  <c r="L130" i="471"/>
  <c r="AH196" i="471"/>
  <c r="L53" i="471"/>
  <c r="L68" i="471"/>
  <c r="F9" i="639"/>
  <c r="F8" i="636"/>
  <c r="F13" i="639"/>
  <c r="F11" i="638"/>
  <c r="L103" i="471"/>
  <c r="L54" i="471"/>
  <c r="F8" i="635"/>
  <c r="L33" i="471"/>
  <c r="X73" i="471"/>
  <c r="L69" i="471"/>
  <c r="L88" i="471"/>
  <c r="L165" i="471"/>
  <c r="L119" i="471"/>
  <c r="F8" i="639"/>
  <c r="F11" i="639"/>
  <c r="L73" i="471"/>
  <c r="L32" i="471"/>
  <c r="L71" i="471"/>
  <c r="L49" i="471"/>
  <c r="L55" i="471"/>
  <c r="F13" i="635"/>
  <c r="L164" i="471"/>
  <c r="F9" i="637"/>
  <c r="L85" i="471"/>
  <c r="L182" i="471"/>
  <c r="L194" i="471"/>
  <c r="L106" i="471"/>
  <c r="F9" i="635"/>
  <c r="F8" i="634"/>
  <c r="X148" i="471"/>
  <c r="L105" i="471"/>
  <c r="L144" i="471"/>
  <c r="F12" i="639"/>
  <c r="L87" i="471"/>
  <c r="L166" i="471"/>
  <c r="L124" i="471"/>
  <c r="L143"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3" i="626"/>
  <c r="L22" i="625"/>
  <c r="L25" i="626"/>
  <c r="X26" i="626"/>
  <c r="L20" i="625"/>
  <c r="L20" i="626"/>
  <c r="L24" i="625"/>
  <c r="L21" i="625"/>
  <c r="L26" i="626"/>
  <c r="X24" i="625"/>
  <c r="L19" i="625"/>
  <c r="L21" i="626"/>
  <c r="L23" i="625"/>
  <c r="L22" i="626"/>
  <c r="L24"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0"/>
  <c r="L20" i="633"/>
  <c r="L21" i="631"/>
  <c r="L23" i="633"/>
  <c r="L20" i="630"/>
  <c r="X24" i="630"/>
  <c r="L24" i="630"/>
  <c r="L19" i="631"/>
  <c r="L24" i="631"/>
  <c r="L18" i="631"/>
  <c r="Y23" i="630"/>
  <c r="L21" i="630"/>
  <c r="AH23" i="633"/>
  <c r="L19" i="633"/>
  <c r="L22" i="631"/>
  <c r="L18" i="630"/>
  <c r="L20" i="631"/>
  <c r="X24" i="631"/>
  <c r="L21" i="633"/>
  <c r="L23" i="630"/>
  <c r="L22" i="633"/>
  <c r="L23" i="631"/>
  <c r="AG18" i="633" l="1"/>
  <c r="U17" i="631"/>
  <c r="V17" i="631" l="1"/>
  <c r="W17" i="631" s="1"/>
  <c r="M291" i="471" l="1"/>
  <c r="R306" i="471"/>
  <c r="P296" i="471"/>
  <c r="R301" i="471"/>
  <c r="R296" i="471"/>
  <c r="H11" i="618"/>
  <c r="H7" i="618"/>
  <c r="H11" i="617"/>
  <c r="H7" i="617"/>
  <c r="H11" i="616"/>
  <c r="H7" i="616"/>
  <c r="H11" i="614"/>
  <c r="H7" i="614"/>
  <c r="H339" i="471"/>
  <c r="E29" i="205"/>
  <c r="F29" i="205"/>
  <c r="E326" i="471"/>
  <c r="E331" i="471"/>
  <c r="F11" i="618"/>
  <c r="F8" i="614"/>
  <c r="F8" i="617"/>
  <c r="F12" i="614"/>
  <c r="F11" i="614"/>
  <c r="F12" i="616"/>
  <c r="F338" i="471"/>
  <c r="F10" i="617"/>
  <c r="F10" i="618"/>
  <c r="F340" i="471"/>
  <c r="F13" i="616"/>
  <c r="F13" i="614"/>
  <c r="F341" i="471"/>
  <c r="F9" i="618"/>
  <c r="F10" i="614"/>
  <c r="F337" i="471"/>
  <c r="F8" i="618"/>
  <c r="M306" i="471"/>
  <c r="F8" i="616"/>
  <c r="F13" i="618"/>
  <c r="F12" i="618"/>
  <c r="F9" i="617"/>
  <c r="F336" i="471"/>
  <c r="F13" i="617"/>
  <c r="F9" i="616"/>
  <c r="F11" i="616"/>
  <c r="F339" i="471"/>
  <c r="F11" i="617"/>
  <c r="F10" i="616"/>
  <c r="M301" i="471"/>
  <c r="F9" i="614"/>
  <c r="F12" i="617"/>
  <c r="M296" i="471"/>
</calcChain>
</file>

<file path=xl/sharedStrings.xml><?xml version="1.0" encoding="utf-8"?>
<sst xmlns="http://schemas.openxmlformats.org/spreadsheetml/2006/main" count="5087" uniqueCount="2404">
  <si>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</si>
  <si>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</si>
  <si>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</si>
  <si>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</si>
  <si>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</si>
  <si>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</si>
  <si>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</si>
  <si>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</si>
  <si>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</si>
  <si>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</si>
  <si>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</si>
  <si>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</si>
  <si>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</si>
  <si>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</si>
  <si>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</si>
  <si>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</si>
  <si>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</si>
  <si>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</si>
  <si>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</si>
  <si>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</si>
  <si>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</si>
  <si>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</si>
  <si>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</si>
  <si>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</si>
  <si>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</si>
  <si>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</si>
  <si>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</si>
  <si>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</si>
  <si>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</si>
  <si>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</si>
  <si>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</si>
  <si>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</si>
  <si>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</si>
  <si>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</si>
  <si>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</si>
  <si>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</si>
  <si>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</si>
  <si>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</si>
  <si>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</si>
  <si>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</si>
  <si>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</si>
  <si>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</si>
  <si>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</si>
  <si>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</si>
  <si>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</si>
  <si>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</si>
  <si>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</si>
  <si>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</si>
  <si>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</si>
  <si>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</si>
  <si>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</si>
  <si>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</si>
  <si>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</si>
  <si>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</si>
  <si>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</si>
  <si>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</si>
  <si>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</si>
  <si>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</si>
  <si>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</si>
  <si>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</si>
  <si>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</si>
  <si>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</si>
  <si>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</si>
  <si>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</si>
  <si>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</si>
  <si>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</si>
  <si>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</si>
  <si>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</si>
  <si>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</si>
  <si>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</si>
  <si>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</si>
  <si>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</si>
  <si>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</si>
  <si>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</si>
  <si>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</si>
  <si>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</si>
  <si>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</si>
  <si>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</si>
  <si>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</si>
  <si>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</si>
  <si>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</si>
  <si>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</si>
  <si>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</si>
  <si>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</si>
  <si>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</si>
  <si>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</si>
  <si>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</si>
  <si>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</si>
  <si>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</si>
  <si>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</si>
  <si>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</si>
  <si>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</si>
  <si>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</si>
  <si>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</si>
  <si>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</si>
  <si>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</si>
  <si>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</si>
  <si>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</si>
  <si>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</si>
  <si>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</si>
  <si>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</si>
  <si>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</si>
  <si>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</si>
  <si>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</si>
  <si>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</si>
  <si>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</si>
  <si>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</si>
  <si>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</si>
  <si>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</si>
  <si>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</si>
  <si>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</si>
  <si>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</si>
  <si>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</si>
  <si>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</si>
  <si>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</si>
  <si>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</si>
  <si>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</si>
  <si>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</si>
  <si>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</si>
  <si>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</si>
  <si>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</si>
  <si>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</si>
  <si>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</si>
  <si>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</si>
  <si>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</si>
  <si>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</si>
  <si>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</si>
  <si>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</si>
  <si>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</si>
  <si>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</si>
  <si>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</si>
  <si>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</si>
  <si>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</si>
  <si>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</si>
  <si>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</si>
  <si>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</si>
  <si>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</si>
  <si>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</si>
  <si>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</si>
  <si>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</si>
  <si>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</si>
  <si>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</si>
  <si>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</si>
  <si>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</si>
  <si>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</si>
  <si>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</si>
  <si>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</si>
  <si>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</si>
  <si>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</si>
  <si>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</si>
  <si>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</si>
  <si>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</si>
  <si>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</si>
  <si>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</si>
  <si>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</si>
  <si>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</si>
  <si>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</si>
  <si>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</si>
  <si>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</si>
  <si>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</si>
  <si>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</si>
  <si>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</si>
  <si>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</si>
  <si>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</si>
  <si>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</si>
  <si>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</si>
  <si>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</si>
  <si>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</si>
  <si>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</si>
  <si>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</si>
  <si>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</si>
  <si>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</si>
  <si>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</si>
  <si>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</si>
  <si>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</si>
  <si>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</si>
  <si>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</si>
  <si>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</si>
  <si>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</si>
  <si>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</si>
  <si>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</si>
  <si>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</si>
  <si>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</si>
  <si>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</si>
  <si>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</si>
  <si>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</si>
  <si>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</si>
  <si>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</si>
  <si>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</si>
  <si>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</si>
  <si>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</si>
  <si>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</si>
  <si>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</si>
  <si>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</si>
  <si>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</si>
  <si>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</si>
  <si>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</si>
  <si>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</si>
  <si>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</si>
  <si>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</si>
  <si>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</si>
  <si>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</si>
  <si>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</si>
  <si>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</si>
  <si>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</si>
  <si>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</si>
  <si>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</si>
  <si>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</si>
  <si>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</si>
  <si>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</si>
  <si>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</si>
  <si>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</si>
  <si>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</si>
  <si>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</si>
  <si>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</si>
  <si>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</si>
  <si>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</si>
  <si>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</si>
  <si>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</si>
  <si>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</si>
  <si>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</si>
  <si>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</si>
  <si>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</si>
  <si>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</si>
  <si>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</si>
  <si>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</si>
  <si>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</si>
  <si>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</si>
  <si>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</si>
  <si>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</si>
  <si>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</si>
  <si>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</si>
  <si>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</si>
  <si>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</si>
  <si>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</si>
  <si>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</si>
  <si>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</si>
  <si>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</si>
  <si>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</si>
  <si>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</si>
  <si>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</si>
  <si>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</si>
  <si>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</si>
  <si>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</si>
  <si>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</si>
  <si>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</si>
  <si>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</si>
  <si>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</si>
  <si>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</si>
  <si>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</si>
  <si>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</si>
  <si>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</si>
  <si>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</si>
  <si>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</si>
  <si>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</si>
  <si>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</si>
  <si>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</si>
  <si>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</si>
  <si>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</si>
  <si>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</si>
  <si>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</si>
  <si>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</si>
  <si>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</si>
  <si>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</si>
  <si>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</si>
  <si>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</si>
  <si>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</si>
  <si>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</si>
  <si>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</si>
  <si>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</si>
  <si>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</si>
  <si>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</si>
  <si>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</si>
  <si>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</si>
  <si>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</si>
  <si>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</si>
  <si>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</si>
  <si>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</si>
  <si>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</si>
  <si>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</si>
  <si>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</si>
  <si>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</si>
  <si>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</si>
  <si>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</si>
  <si>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</si>
  <si>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</si>
  <si>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</si>
  <si>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</si>
  <si>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</si>
  <si>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</si>
  <si>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</si>
  <si>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</si>
  <si>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</si>
  <si>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</si>
  <si>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</si>
  <si>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</si>
  <si>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</si>
  <si>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</si>
  <si>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</si>
  <si>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</si>
  <si>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</si>
  <si>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</si>
  <si>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</si>
  <si>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</si>
  <si>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</si>
  <si>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</si>
  <si>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</si>
  <si>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</si>
  <si>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</si>
  <si>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</si>
  <si>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</si>
  <si>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</si>
  <si>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</si>
  <si>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</si>
  <si>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</si>
  <si>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</si>
  <si>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</si>
  <si>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</si>
  <si>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</si>
  <si>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</si>
  <si>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</si>
  <si>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</si>
  <si>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</si>
  <si>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</si>
  <si>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</si>
  <si>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</si>
  <si>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</si>
  <si>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</si>
  <si>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</si>
  <si>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</si>
  <si>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</si>
  <si>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</si>
  <si>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</si>
  <si>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</si>
  <si>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</si>
  <si>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</si>
  <si>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</si>
  <si>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</si>
  <si>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</si>
  <si>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</si>
  <si>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</si>
  <si>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</si>
  <si>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</si>
  <si>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</si>
  <si>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</si>
  <si>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</si>
  <si>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</si>
  <si>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</si>
  <si>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</si>
  <si>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</si>
  <si>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</si>
  <si>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</si>
  <si>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</si>
  <si>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</si>
  <si>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</si>
  <si>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</si>
  <si>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</si>
  <si>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</si>
  <si>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</si>
  <si>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</si>
  <si>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</si>
  <si>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</si>
  <si>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</si>
  <si>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</si>
  <si>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</si>
  <si>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</si>
  <si>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</si>
  <si>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</si>
  <si>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</si>
  <si>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</si>
  <si>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</si>
  <si>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</si>
  <si>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</si>
  <si>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</si>
  <si>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</si>
  <si>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</si>
  <si>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</si>
  <si>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</si>
  <si>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</si>
  <si>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</si>
  <si>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</si>
  <si>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</si>
  <si>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</si>
  <si>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</si>
  <si>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</si>
  <si>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</si>
  <si>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</si>
  <si>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</si>
  <si>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</si>
  <si>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</si>
  <si>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</si>
  <si>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</si>
  <si>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</si>
  <si>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</si>
  <si>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</si>
  <si>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</si>
  <si>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</si>
  <si>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</si>
  <si>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</si>
  <si>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</si>
  <si>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</si>
  <si>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</si>
  <si>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</si>
  <si>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</si>
  <si>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</si>
  <si>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</si>
  <si>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</si>
  <si>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</si>
  <si>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</si>
  <si>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</si>
  <si>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</si>
  <si>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</si>
  <si>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</si>
  <si>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</si>
  <si>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</si>
  <si>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</si>
  <si>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</si>
  <si>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</si>
  <si>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</si>
  <si>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</si>
  <si>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</si>
  <si>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</si>
  <si>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</si>
  <si>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</si>
  <si>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</si>
  <si>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</si>
  <si>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</si>
  <si>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</si>
  <si>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</si>
  <si>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</si>
  <si>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</si>
  <si>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</si>
  <si>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</si>
  <si>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</si>
  <si>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</si>
  <si>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</si>
  <si>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</si>
  <si>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</si>
  <si>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</si>
  <si>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</si>
  <si>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</si>
  <si>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</si>
  <si>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</si>
  <si>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</si>
  <si>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</si>
  <si>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</si>
  <si>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</si>
  <si>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</si>
  <si>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</si>
  <si>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</si>
  <si>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</si>
  <si>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</si>
  <si>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</si>
  <si>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</si>
  <si>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</si>
  <si>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</si>
  <si>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</si>
  <si>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</si>
  <si>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</si>
  <si>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</si>
  <si>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</si>
  <si>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</si>
  <si>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</si>
  <si>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</si>
  <si>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</si>
  <si>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</si>
  <si>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</si>
  <si>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</si>
  <si>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</si>
  <si>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</si>
  <si>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</si>
  <si>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</si>
  <si>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</si>
  <si>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</si>
  <si>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</si>
  <si>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</si>
  <si>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</si>
  <si>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</si>
  <si>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</si>
  <si>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</si>
  <si>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</si>
  <si>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</si>
  <si>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</si>
  <si>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</si>
  <si>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</si>
  <si>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</si>
  <si>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</si>
  <si>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</si>
  <si>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</si>
  <si>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</si>
  <si>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</si>
  <si>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</si>
  <si>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</si>
  <si>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</si>
  <si>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</si>
  <si>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</si>
  <si>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</si>
  <si>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</si>
  <si>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</si>
  <si>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</si>
  <si>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</si>
  <si>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</si>
  <si>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</si>
  <si>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</si>
  <si>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</si>
  <si>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</si>
  <si>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</si>
  <si>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</si>
  <si>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</si>
  <si>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</si>
  <si>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</si>
  <si>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</si>
  <si>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</si>
  <si>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</si>
  <si>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</si>
  <si>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</si>
  <si>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</si>
  <si>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</si>
  <si>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</si>
  <si>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</si>
  <si>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</si>
  <si>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</si>
  <si>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</si>
  <si>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</si>
  <si>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</si>
  <si>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</si>
  <si>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</si>
  <si>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</si>
  <si>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</si>
  <si>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</si>
  <si>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</si>
  <si>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</si>
  <si>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</si>
  <si>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</si>
  <si>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</si>
  <si>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</si>
  <si>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</si>
  <si>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</si>
  <si>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</si>
  <si>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</si>
  <si>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</si>
  <si>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</si>
  <si>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</si>
  <si>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</si>
  <si>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</si>
  <si>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</si>
  <si>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</si>
  <si>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</si>
  <si>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</si>
  <si>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</si>
  <si>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</si>
  <si>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</si>
  <si>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</si>
  <si>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</si>
  <si>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</si>
  <si>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</si>
  <si>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</si>
  <si>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</si>
  <si>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</si>
  <si>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</si>
  <si>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</si>
  <si>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</si>
  <si>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</si>
  <si>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</si>
  <si>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</si>
  <si>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</si>
  <si>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</si>
  <si>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</si>
  <si>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</si>
  <si>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</si>
  <si>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</si>
  <si>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</si>
  <si>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</si>
  <si>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</si>
  <si>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</si>
  <si>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</si>
  <si>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</si>
  <si>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</si>
  <si>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</si>
  <si>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</si>
  <si>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</si>
  <si>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</si>
  <si>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</si>
  <si>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</si>
  <si>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</si>
  <si>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</si>
  <si>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</si>
  <si>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</si>
  <si>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</si>
  <si>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</si>
  <si>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</si>
  <si>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</si>
  <si>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</si>
  <si>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</si>
  <si>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</si>
  <si>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</si>
  <si>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</si>
  <si>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</si>
  <si>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</si>
  <si>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</si>
  <si>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</si>
  <si>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</si>
  <si>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</si>
  <si>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</si>
  <si>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</si>
  <si>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</si>
  <si>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</si>
  <si>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</si>
  <si>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</si>
  <si>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</si>
  <si>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</si>
  <si>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</si>
  <si>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</si>
  <si>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</si>
  <si>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</si>
  <si>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</si>
  <si>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</si>
  <si>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</si>
  <si>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</si>
  <si>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</si>
  <si>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</si>
  <si>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</si>
  <si>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</si>
  <si>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</si>
  <si>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</si>
  <si>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</si>
  <si>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</si>
  <si>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</si>
  <si>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</si>
  <si>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</si>
  <si>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</si>
  <si>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</si>
  <si>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</si>
  <si>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</si>
  <si>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</si>
  <si>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</si>
  <si>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</si>
  <si>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</si>
  <si>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</si>
  <si>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</si>
  <si>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</si>
  <si>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</si>
  <si>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</si>
  <si>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</si>
  <si>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</si>
  <si>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</si>
  <si>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</si>
  <si>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</si>
  <si>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</si>
  <si>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</si>
  <si>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</si>
  <si>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</si>
  <si>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</si>
  <si>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</si>
  <si>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</si>
  <si>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</si>
  <si>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</si>
  <si>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</si>
  <si>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</si>
  <si>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</si>
  <si>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</si>
  <si>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</si>
  <si>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</si>
  <si>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</si>
  <si>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</si>
  <si>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</si>
  <si>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</si>
  <si>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</si>
  <si>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</si>
  <si>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</si>
  <si>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</si>
  <si>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</si>
  <si>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</si>
  <si>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</si>
  <si>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</si>
  <si>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</si>
  <si>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</si>
  <si>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</si>
  <si>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</si>
  <si>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</si>
  <si>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</si>
  <si>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</si>
  <si>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</si>
  <si>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</si>
  <si>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</si>
  <si>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</si>
  <si>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</si>
  <si>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</si>
  <si>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</si>
  <si>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</si>
  <si>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</si>
  <si>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</si>
  <si>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</si>
  <si>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</si>
  <si>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</si>
  <si>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</si>
  <si>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</si>
  <si>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</si>
  <si>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</si>
  <si>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</si>
  <si>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</si>
  <si>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</si>
  <si>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</si>
  <si>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</si>
  <si>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</si>
  <si>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</si>
  <si>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</si>
  <si>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</si>
  <si>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</si>
  <si>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</si>
  <si>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</si>
  <si>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</si>
  <si>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</si>
  <si>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</si>
  <si>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</si>
  <si>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</si>
  <si>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</si>
  <si>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</si>
  <si>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</si>
  <si>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</si>
  <si>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</si>
  <si>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</si>
  <si>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</si>
  <si>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</si>
  <si>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</si>
  <si>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</si>
  <si>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</si>
  <si>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</si>
  <si>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</si>
  <si>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</si>
  <si>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</si>
  <si>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</si>
  <si>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</si>
  <si>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</si>
  <si>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</si>
  <si>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</si>
  <si>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</si>
  <si>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</si>
  <si>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</si>
  <si>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</si>
  <si>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</si>
  <si>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</si>
  <si>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</si>
  <si>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</si>
  <si>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</si>
  <si>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</si>
  <si>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</si>
  <si>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</si>
  <si>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</si>
  <si>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</si>
  <si>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</si>
  <si>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</si>
  <si>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</si>
  <si>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</si>
  <si>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</si>
  <si>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</si>
  <si>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</si>
  <si>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</si>
  <si>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</si>
  <si>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</si>
  <si>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</si>
  <si>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D:\SystemData\PereverzevaAnN\Downloads\2019\FAS.JKH.OPEN.INFO.REQUEST.WARM(v1.0).BKP..xlsb</t>
  </si>
  <si>
    <t>Резервная копия создана: D:\SystemData\PereverzevaAnN\Downloads\2019\FAS.JKH.OPEN.INFO.REQUEST.WARM(v1.0).BKP..xlsb</t>
  </si>
  <si>
    <t>Создание книги для установки обновлений...</t>
  </si>
  <si>
    <t>Файл обновления загружен: D:\SystemData\PereverzevaAnN\Downloads\2019\UPDATE.FAS.JKH.OPEN.INFO.REQUEST.WARM.TO.1.0.1.6.xls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</si>
  <si>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</si>
  <si>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</si>
  <si>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Обновление завершилось удачно! Шаблон FAS.JKH.OPEN.INFO.REQUEST.WARM(v1.0).xlsb сохранен под именем 'FAS.JKH.OPEN.INFO.REQUEST.WARM(v1.0.1).xlsb'</t>
  </si>
  <si>
    <t>29.04.2019</t>
  </si>
  <si>
    <t>Алексеевский муниципальный район</t>
  </si>
  <si>
    <t>18602000</t>
  </si>
  <si>
    <t>Алексеевское</t>
  </si>
  <si>
    <t>18602405</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</si>
  <si>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</si>
  <si>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</si>
  <si>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</si>
  <si>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</si>
  <si>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</si>
  <si>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</si>
  <si>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</si>
  <si>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</si>
  <si>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</si>
  <si>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</si>
  <si>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</si>
  <si>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</si>
  <si>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</si>
  <si>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</si>
  <si>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</si>
  <si>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</si>
  <si>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</si>
  <si>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</si>
  <si>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</si>
  <si>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</si>
  <si>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</si>
  <si>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</si>
  <si>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</si>
  <si>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</si>
  <si>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</si>
  <si>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</si>
  <si>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</si>
  <si>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</si>
  <si>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</si>
  <si>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</si>
  <si>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</si>
  <si>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</si>
  <si>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</si>
  <si>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</si>
  <si>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</si>
  <si>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</si>
  <si>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</si>
  <si>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</si>
  <si>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</si>
  <si>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</si>
  <si>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</si>
  <si>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</si>
  <si>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</si>
  <si>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</si>
  <si>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</si>
  <si>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</si>
  <si>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</si>
  <si>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</si>
  <si>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</si>
  <si>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</si>
  <si>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</si>
  <si>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</si>
  <si>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</si>
  <si>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</si>
  <si>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</si>
  <si>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</si>
  <si>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</si>
  <si>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</si>
  <si>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</si>
  <si>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</si>
  <si>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</si>
  <si>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</si>
  <si>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</si>
  <si>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</si>
  <si>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</si>
  <si>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</si>
  <si>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</si>
  <si>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</si>
  <si>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</si>
  <si>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</si>
  <si>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</si>
  <si>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</si>
  <si>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</si>
  <si>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</si>
  <si>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</si>
  <si>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</si>
  <si>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</si>
  <si>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</si>
  <si>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</si>
  <si>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</si>
  <si>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</si>
  <si>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</si>
  <si>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</si>
  <si>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</si>
  <si>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</si>
  <si>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</si>
  <si>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</si>
  <si>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</si>
  <si>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</si>
  <si>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</si>
  <si>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</si>
  <si>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</si>
  <si>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</si>
  <si>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</si>
  <si>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</si>
  <si>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</si>
  <si>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</si>
  <si>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</si>
  <si>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</si>
  <si>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</si>
  <si>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</si>
  <si>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</si>
  <si>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</si>
  <si>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</si>
  <si>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Краснинское</t>
  </si>
  <si>
    <t>18606414</t>
  </si>
  <si>
    <t>Лобойковское</t>
  </si>
  <si>
    <t>18606416</t>
  </si>
  <si>
    <t>Миусовское</t>
  </si>
  <si>
    <t>18606420</t>
  </si>
  <si>
    <t>Ореховское</t>
  </si>
  <si>
    <t>18606428</t>
  </si>
  <si>
    <t>Островское</t>
  </si>
  <si>
    <t>18606432</t>
  </si>
  <si>
    <t>Плотниковское</t>
  </si>
  <si>
    <t>18606436</t>
  </si>
  <si>
    <t>Профсоюзненское</t>
  </si>
  <si>
    <t>18606440</t>
  </si>
  <si>
    <t>Сергиевское</t>
  </si>
  <si>
    <t>18606444</t>
  </si>
  <si>
    <t>р. п. Даниловка</t>
  </si>
  <si>
    <t>18606151</t>
  </si>
  <si>
    <t>Дубовский муниципальный район</t>
  </si>
  <si>
    <t>18608000</t>
  </si>
  <si>
    <t>Горнобалыклейское</t>
  </si>
  <si>
    <t>18608404</t>
  </si>
  <si>
    <t>Горноводяновское</t>
  </si>
  <si>
    <t>18608408</t>
  </si>
  <si>
    <t>Горнопролейское</t>
  </si>
  <si>
    <t>18608412</t>
  </si>
  <si>
    <t>Давыдовское</t>
  </si>
  <si>
    <t>18608416</t>
  </si>
  <si>
    <t>Лозновское</t>
  </si>
  <si>
    <t>18608432</t>
  </si>
  <si>
    <t>Малоивановское</t>
  </si>
  <si>
    <t>18608434</t>
  </si>
  <si>
    <t>Оленьевское</t>
  </si>
  <si>
    <t>18608436</t>
  </si>
  <si>
    <t>18608440</t>
  </si>
  <si>
    <t>Пичужинское</t>
  </si>
  <si>
    <t>18608444</t>
  </si>
  <si>
    <t>Прямобалкинское</t>
  </si>
  <si>
    <t>18608448</t>
  </si>
  <si>
    <t>Стрельношироковское</t>
  </si>
  <si>
    <t>18608452</t>
  </si>
  <si>
    <t>Суводское</t>
  </si>
  <si>
    <t>18608456</t>
  </si>
  <si>
    <t>Усть-Погожинское</t>
  </si>
  <si>
    <t>18608460</t>
  </si>
  <si>
    <t>г. Дубовка</t>
  </si>
  <si>
    <t>18608101</t>
  </si>
  <si>
    <t>Еланский муниципальный район</t>
  </si>
  <si>
    <t>18610000</t>
  </si>
  <si>
    <t>Алявское</t>
  </si>
  <si>
    <t>18610402</t>
  </si>
  <si>
    <t>18610404</t>
  </si>
  <si>
    <t>Большевистское</t>
  </si>
  <si>
    <t>18610408</t>
  </si>
  <si>
    <t>Большеморецкое</t>
  </si>
  <si>
    <t>18610412</t>
  </si>
  <si>
    <t>Вязовское</t>
  </si>
  <si>
    <t>18610416</t>
  </si>
  <si>
    <t>Дубовское</t>
  </si>
  <si>
    <t>18610420</t>
  </si>
  <si>
    <t>Еланское</t>
  </si>
  <si>
    <t>18610151</t>
  </si>
  <si>
    <t>Журавское</t>
  </si>
  <si>
    <t>18610424</t>
  </si>
  <si>
    <t>Ивановское</t>
  </si>
  <si>
    <t>18610428</t>
  </si>
  <si>
    <t>Краишевское</t>
  </si>
  <si>
    <t>18610432</t>
  </si>
  <si>
    <t>Морецкое</t>
  </si>
  <si>
    <t>18610460</t>
  </si>
  <si>
    <t>Рассветовское</t>
  </si>
  <si>
    <t>18610438</t>
  </si>
  <si>
    <t>Родинское</t>
  </si>
  <si>
    <t>18610440</t>
  </si>
  <si>
    <t>Таловское</t>
  </si>
  <si>
    <t>18610444</t>
  </si>
  <si>
    <t>Терновское</t>
  </si>
  <si>
    <t>18610448</t>
  </si>
  <si>
    <t>Терсинское</t>
  </si>
  <si>
    <t>18610452</t>
  </si>
  <si>
    <t>Тростянское</t>
  </si>
  <si>
    <t>18610456</t>
  </si>
  <si>
    <t>Жирновский муниципальный район</t>
  </si>
  <si>
    <t>18612000</t>
  </si>
  <si>
    <t>18612404</t>
  </si>
  <si>
    <t>Алешниковское</t>
  </si>
  <si>
    <t>18612408</t>
  </si>
  <si>
    <t>Бородачевское</t>
  </si>
  <si>
    <t>18612410</t>
  </si>
  <si>
    <t>Верхнедобринское</t>
  </si>
  <si>
    <t>18612412</t>
  </si>
  <si>
    <t>Жирновское</t>
  </si>
  <si>
    <t>18612101</t>
  </si>
  <si>
    <t>Кленовское</t>
  </si>
  <si>
    <t>18612416</t>
  </si>
  <si>
    <t>Красноярское</t>
  </si>
  <si>
    <t>18612157</t>
  </si>
  <si>
    <t>Линевское</t>
  </si>
  <si>
    <t>18612162</t>
  </si>
  <si>
    <t>Медведицкое г/п</t>
  </si>
  <si>
    <t>18612173</t>
  </si>
  <si>
    <t>Медведицкое с/п</t>
  </si>
  <si>
    <t>18612420</t>
  </si>
  <si>
    <t>Меловатское</t>
  </si>
  <si>
    <t>18612426</t>
  </si>
  <si>
    <t>Нижнедобринское</t>
  </si>
  <si>
    <t>18612428</t>
  </si>
  <si>
    <t>Новинское</t>
  </si>
  <si>
    <t>18612429</t>
  </si>
  <si>
    <t>Тарапатинское</t>
  </si>
  <si>
    <t>18612424</t>
  </si>
  <si>
    <t>Тетеревятское</t>
  </si>
  <si>
    <t>18612432</t>
  </si>
  <si>
    <t>Иловлинский муниципальный район</t>
  </si>
  <si>
    <t>18614000</t>
  </si>
  <si>
    <t>Авиловское</t>
  </si>
  <si>
    <t>18614404</t>
  </si>
  <si>
    <t>18614408</t>
  </si>
  <si>
    <t>Большеивановское</t>
  </si>
  <si>
    <t>18614412</t>
  </si>
  <si>
    <t>Иловлинское</t>
  </si>
  <si>
    <t>18614151</t>
  </si>
  <si>
    <t>Качалинское</t>
  </si>
  <si>
    <t>18614416</t>
  </si>
  <si>
    <t>Кондрашовское</t>
  </si>
  <si>
    <t>18614420</t>
  </si>
  <si>
    <t>Краснодонское</t>
  </si>
  <si>
    <t>18614424</t>
  </si>
  <si>
    <t>Логовское</t>
  </si>
  <si>
    <t>18614458</t>
  </si>
  <si>
    <t>Медведевское</t>
  </si>
  <si>
    <t>18614428</t>
  </si>
  <si>
    <t>Новогригорьевское</t>
  </si>
  <si>
    <t>18614432</t>
  </si>
  <si>
    <t>Озерское</t>
  </si>
  <si>
    <t>18614436</t>
  </si>
  <si>
    <t>Сиротинское</t>
  </si>
  <si>
    <t>18614444</t>
  </si>
  <si>
    <t>Трехостровское</t>
  </si>
  <si>
    <t>18614448</t>
  </si>
  <si>
    <t>Ширяевское</t>
  </si>
  <si>
    <t>18614456</t>
  </si>
  <si>
    <t>Калачевский муниципальный район</t>
  </si>
  <si>
    <t>18616000</t>
  </si>
  <si>
    <t>Береславское</t>
  </si>
  <si>
    <t>18616444</t>
  </si>
  <si>
    <t>Бузиновское</t>
  </si>
  <si>
    <t>18616404</t>
  </si>
  <si>
    <t>Голубинское</t>
  </si>
  <si>
    <t>18616412</t>
  </si>
  <si>
    <t>Зарянское</t>
  </si>
  <si>
    <t>18616414</t>
  </si>
  <si>
    <t>Ильевское</t>
  </si>
  <si>
    <t>18616416</t>
  </si>
  <si>
    <t>Калачевское</t>
  </si>
  <si>
    <t>18616101</t>
  </si>
  <si>
    <t>Крепинское</t>
  </si>
  <si>
    <t>18616420</t>
  </si>
  <si>
    <t>18616424</t>
  </si>
  <si>
    <t>Ляпичевское</t>
  </si>
  <si>
    <t>18616428</t>
  </si>
  <si>
    <t>Мариновское</t>
  </si>
  <si>
    <t>18616430</t>
  </si>
  <si>
    <t>18616446</t>
  </si>
  <si>
    <t>Пятиизбянское</t>
  </si>
  <si>
    <t>18616450</t>
  </si>
  <si>
    <t>Советское</t>
  </si>
  <si>
    <t>18616432</t>
  </si>
  <si>
    <t>Камышинский муниципальный район</t>
  </si>
  <si>
    <t>18618000</t>
  </si>
  <si>
    <t>Антиповское</t>
  </si>
  <si>
    <t>18618404</t>
  </si>
  <si>
    <t>Белогорское</t>
  </si>
  <si>
    <t>18618406</t>
  </si>
  <si>
    <t>18618408</t>
  </si>
  <si>
    <t>Воднобуерачное</t>
  </si>
  <si>
    <t>18618412</t>
  </si>
  <si>
    <t>Гуселское</t>
  </si>
  <si>
    <t>18618414</t>
  </si>
  <si>
    <t>Костаревское</t>
  </si>
  <si>
    <t>18618418</t>
  </si>
  <si>
    <t>Лебяженское</t>
  </si>
  <si>
    <t>18618420</t>
  </si>
  <si>
    <t>Мичуринское</t>
  </si>
  <si>
    <t>18618422</t>
  </si>
  <si>
    <t>18618424</t>
  </si>
  <si>
    <t>Петров Вал</t>
  </si>
  <si>
    <t>18618103</t>
  </si>
  <si>
    <t>Петрунинское</t>
  </si>
  <si>
    <t>18618428</t>
  </si>
  <si>
    <t>Саломатинское</t>
  </si>
  <si>
    <t>18618430</t>
  </si>
  <si>
    <t>Семеновское</t>
  </si>
  <si>
    <t>18618432</t>
  </si>
  <si>
    <t>Сестренское</t>
  </si>
  <si>
    <t>18618436</t>
  </si>
  <si>
    <t>18618444</t>
  </si>
  <si>
    <t>18618448</t>
  </si>
  <si>
    <t>Уметовское</t>
  </si>
  <si>
    <t>18618452</t>
  </si>
  <si>
    <t>Усть-Грязнухинское</t>
  </si>
  <si>
    <t>18618456</t>
  </si>
  <si>
    <t>Чухонастовское</t>
  </si>
  <si>
    <t>18618460</t>
  </si>
  <si>
    <t>Киквидзенский муниципальный район</t>
  </si>
  <si>
    <t>18620000</t>
  </si>
  <si>
    <t>18620404</t>
  </si>
  <si>
    <t>Гришинское</t>
  </si>
  <si>
    <t>18620408</t>
  </si>
  <si>
    <t>Дубровское</t>
  </si>
  <si>
    <t>18620436</t>
  </si>
  <si>
    <t>Ежовское</t>
  </si>
  <si>
    <t>18620416</t>
  </si>
  <si>
    <t>Завязенское</t>
  </si>
  <si>
    <t>18620412</t>
  </si>
  <si>
    <t>18620420</t>
  </si>
  <si>
    <t>Калиновское</t>
  </si>
  <si>
    <t>18620424</t>
  </si>
  <si>
    <t>Мачешанское</t>
  </si>
  <si>
    <t>18620428</t>
  </si>
  <si>
    <t>Озеркинское</t>
  </si>
  <si>
    <t>18620434</t>
  </si>
  <si>
    <t>Преображенское</t>
  </si>
  <si>
    <t>18620435</t>
  </si>
  <si>
    <t>Чернореченское</t>
  </si>
  <si>
    <t>18620440</t>
  </si>
  <si>
    <t>Клетский муниципальный район</t>
  </si>
  <si>
    <t>18622000</t>
  </si>
  <si>
    <t>Верхнебузиновское</t>
  </si>
  <si>
    <t>18622404</t>
  </si>
  <si>
    <t>Верхнереченское</t>
  </si>
  <si>
    <t>18622408</t>
  </si>
  <si>
    <t>Захаровское</t>
  </si>
  <si>
    <t>18622412</t>
  </si>
  <si>
    <t>Калмыковское</t>
  </si>
  <si>
    <t>18622416</t>
  </si>
  <si>
    <t>Клетское</t>
  </si>
  <si>
    <t>18622418</t>
  </si>
  <si>
    <t>Кременское</t>
  </si>
  <si>
    <t>18622420</t>
  </si>
  <si>
    <t>Манойлинское</t>
  </si>
  <si>
    <t>18622424</t>
  </si>
  <si>
    <t>Перекопское</t>
  </si>
  <si>
    <t>18622428</t>
  </si>
  <si>
    <t>Перелазовское</t>
  </si>
  <si>
    <t>18622432</t>
  </si>
  <si>
    <t>Распопинское</t>
  </si>
  <si>
    <t>18622436</t>
  </si>
  <si>
    <t>Котельниковский муниципальный район</t>
  </si>
  <si>
    <t>18624000</t>
  </si>
  <si>
    <t>Верхнекурмоярское</t>
  </si>
  <si>
    <t>18624404</t>
  </si>
  <si>
    <t>Выпасновское</t>
  </si>
  <si>
    <t>18624412</t>
  </si>
  <si>
    <t>Генераловское</t>
  </si>
  <si>
    <t>18624416</t>
  </si>
  <si>
    <t>18624420</t>
  </si>
  <si>
    <t>Котельниковское г/п</t>
  </si>
  <si>
    <t>18624101</t>
  </si>
  <si>
    <t>Котельниковское с/п</t>
  </si>
  <si>
    <t>18624424</t>
  </si>
  <si>
    <t>18624428</t>
  </si>
  <si>
    <t>Майоровское</t>
  </si>
  <si>
    <t>18624432</t>
  </si>
  <si>
    <t>Нагавское</t>
  </si>
  <si>
    <t>18624436</t>
  </si>
  <si>
    <t>Наголенское</t>
  </si>
  <si>
    <t>18624440</t>
  </si>
  <si>
    <t>Нижнеяблочное</t>
  </si>
  <si>
    <t>18624442</t>
  </si>
  <si>
    <t>Пимено-Чернянское</t>
  </si>
  <si>
    <t>18624444</t>
  </si>
  <si>
    <t>Попереченское</t>
  </si>
  <si>
    <t>18624445</t>
  </si>
  <si>
    <t>Пугачевское</t>
  </si>
  <si>
    <t>18624446</t>
  </si>
  <si>
    <t>Семиченское</t>
  </si>
  <si>
    <t>18624448</t>
  </si>
  <si>
    <t>Чилековское</t>
  </si>
  <si>
    <t>18624452</t>
  </si>
  <si>
    <t>Котовский муниципальный район</t>
  </si>
  <si>
    <t>18626000</t>
  </si>
  <si>
    <t>Бурлукское</t>
  </si>
  <si>
    <t>18626404</t>
  </si>
  <si>
    <t>Коростинское</t>
  </si>
  <si>
    <t>18626408</t>
  </si>
  <si>
    <t>Купцовское</t>
  </si>
  <si>
    <t>18626412</t>
  </si>
  <si>
    <t>Лапшинское</t>
  </si>
  <si>
    <t>18626416</t>
  </si>
  <si>
    <t>Мирошниковское</t>
  </si>
  <si>
    <t>18626420</t>
  </si>
  <si>
    <t>Моисеевское</t>
  </si>
  <si>
    <t>18626424</t>
  </si>
  <si>
    <t>Мокроольховское</t>
  </si>
  <si>
    <t>18626428</t>
  </si>
  <si>
    <t>Попковское</t>
  </si>
  <si>
    <t>18626440</t>
  </si>
  <si>
    <t>г. Котово</t>
  </si>
  <si>
    <t>18626101</t>
  </si>
  <si>
    <t>Кумылженский муниципальный район</t>
  </si>
  <si>
    <t>18646000</t>
  </si>
  <si>
    <t>18646404</t>
  </si>
  <si>
    <t>Букановское</t>
  </si>
  <si>
    <t>18646408</t>
  </si>
  <si>
    <t>Глазуновское</t>
  </si>
  <si>
    <t>18646412</t>
  </si>
  <si>
    <t>Краснянское</t>
  </si>
  <si>
    <t>18646420</t>
  </si>
  <si>
    <t>Кумылженское</t>
  </si>
  <si>
    <t>18646423</t>
  </si>
  <si>
    <t>Поповское</t>
  </si>
  <si>
    <t>18646440</t>
  </si>
  <si>
    <t>Слащевское</t>
  </si>
  <si>
    <t>18646454</t>
  </si>
  <si>
    <t>Суляевское</t>
  </si>
  <si>
    <t>18646456</t>
  </si>
  <si>
    <t>Шакинское</t>
  </si>
  <si>
    <t>18646468</t>
  </si>
  <si>
    <t>Ленинский муниципальный район</t>
  </si>
  <si>
    <t>18630000</t>
  </si>
  <si>
    <t>Бахтияровское</t>
  </si>
  <si>
    <t>18630402</t>
  </si>
  <si>
    <t>Заплавненское</t>
  </si>
  <si>
    <t>18630404</t>
  </si>
  <si>
    <t>Ильичевское</t>
  </si>
  <si>
    <t>18630432</t>
  </si>
  <si>
    <t>Каршевитское</t>
  </si>
  <si>
    <t>18630412</t>
  </si>
  <si>
    <t>Колобовское</t>
  </si>
  <si>
    <t>18630416</t>
  </si>
  <si>
    <t>Коммунаровское</t>
  </si>
  <si>
    <t>18630422</t>
  </si>
  <si>
    <t>Маляевское</t>
  </si>
  <si>
    <t>18630424</t>
  </si>
  <si>
    <t>Маякское</t>
  </si>
  <si>
    <t>18630426</t>
  </si>
  <si>
    <t>Покровское</t>
  </si>
  <si>
    <t>18630428</t>
  </si>
  <si>
    <t>Рассветинское</t>
  </si>
  <si>
    <t>18630420</t>
  </si>
  <si>
    <t>Степновское</t>
  </si>
  <si>
    <t>18630408</t>
  </si>
  <si>
    <t>Царевское</t>
  </si>
  <si>
    <t>18630436</t>
  </si>
  <si>
    <t>г. Ленинск</t>
  </si>
  <si>
    <t>18630101</t>
  </si>
  <si>
    <t>Нехаевский муниципальный район</t>
  </si>
  <si>
    <t>18634000</t>
  </si>
  <si>
    <t>18634404</t>
  </si>
  <si>
    <t>Динамовское</t>
  </si>
  <si>
    <t>18634408</t>
  </si>
  <si>
    <t>Захоперское</t>
  </si>
  <si>
    <t>18634412</t>
  </si>
  <si>
    <t>Краснопольское</t>
  </si>
  <si>
    <t>18634416</t>
  </si>
  <si>
    <t>Кругловское</t>
  </si>
  <si>
    <t>18634420</t>
  </si>
  <si>
    <t>Луковское</t>
  </si>
  <si>
    <t>18634424</t>
  </si>
  <si>
    <t>Нехаевское</t>
  </si>
  <si>
    <t>18634426</t>
  </si>
  <si>
    <t>Нижнедолгогвское</t>
  </si>
  <si>
    <t>18634428</t>
  </si>
  <si>
    <t>Родничковское</t>
  </si>
  <si>
    <t>18634432</t>
  </si>
  <si>
    <t>Солонское</t>
  </si>
  <si>
    <t>18634440</t>
  </si>
  <si>
    <t>Тишанское</t>
  </si>
  <si>
    <t>18634444</t>
  </si>
  <si>
    <t>Упорниковское</t>
  </si>
  <si>
    <t>18634448</t>
  </si>
  <si>
    <t>Успенское</t>
  </si>
  <si>
    <t>18634452</t>
  </si>
  <si>
    <t>Николаевский муниципальный район</t>
  </si>
  <si>
    <t>18636000</t>
  </si>
  <si>
    <t>Барановское</t>
  </si>
  <si>
    <t>18636404</t>
  </si>
  <si>
    <t>Бережновское</t>
  </si>
  <si>
    <t>18636408</t>
  </si>
  <si>
    <t>18636412</t>
  </si>
  <si>
    <t>Левчуновское</t>
  </si>
  <si>
    <t>18636416</t>
  </si>
  <si>
    <t>Ленинское</t>
  </si>
  <si>
    <t>18636420</t>
  </si>
  <si>
    <t>Новобытовское</t>
  </si>
  <si>
    <t>18636422</t>
  </si>
  <si>
    <t>Очкуровское</t>
  </si>
  <si>
    <t>18636423</t>
  </si>
  <si>
    <t>Политотдельское</t>
  </si>
  <si>
    <t>18636424</t>
  </si>
  <si>
    <t>Совхозское</t>
  </si>
  <si>
    <t>18636428</t>
  </si>
  <si>
    <t>Солодушинское</t>
  </si>
  <si>
    <t>18636432</t>
  </si>
  <si>
    <t>18636436</t>
  </si>
  <si>
    <t>г. Николаевск</t>
  </si>
  <si>
    <t>18636101</t>
  </si>
  <si>
    <t>Новоаннинский муниципальный район</t>
  </si>
  <si>
    <t>18638000</t>
  </si>
  <si>
    <t>Амовское</t>
  </si>
  <si>
    <t>18638404</t>
  </si>
  <si>
    <t>18638408</t>
  </si>
  <si>
    <t>Бочаровское</t>
  </si>
  <si>
    <t>18638412</t>
  </si>
  <si>
    <t>Галушкинское</t>
  </si>
  <si>
    <t>18638416</t>
  </si>
  <si>
    <t>Деминское</t>
  </si>
  <si>
    <t>18638420</t>
  </si>
  <si>
    <t>Краснокоротковское</t>
  </si>
  <si>
    <t>18638422</t>
  </si>
  <si>
    <t>Новокиевское</t>
  </si>
  <si>
    <t>18638424</t>
  </si>
  <si>
    <t>Панфиловское</t>
  </si>
  <si>
    <t>18638428</t>
  </si>
  <si>
    <t>Полевое</t>
  </si>
  <si>
    <t>18638432</t>
  </si>
  <si>
    <t>Староаннинское</t>
  </si>
  <si>
    <t>18638436</t>
  </si>
  <si>
    <t>18638440</t>
  </si>
  <si>
    <t>Филоновское</t>
  </si>
  <si>
    <t>18638444</t>
  </si>
  <si>
    <t>Черкесовское</t>
  </si>
  <si>
    <t>18638448</t>
  </si>
  <si>
    <t>г. Новоаннинский</t>
  </si>
  <si>
    <t>18638101</t>
  </si>
  <si>
    <t>Новониколаевский муниципальный район</t>
  </si>
  <si>
    <t>18640000</t>
  </si>
  <si>
    <t>Алексиковское</t>
  </si>
  <si>
    <t>18640404</t>
  </si>
  <si>
    <t>Верхнекардаильское</t>
  </si>
  <si>
    <t>18640408</t>
  </si>
  <si>
    <t>Двойновское</t>
  </si>
  <si>
    <t>18640412</t>
  </si>
  <si>
    <t>Дуплятское</t>
  </si>
  <si>
    <t>18640416</t>
  </si>
  <si>
    <t>Комсомольское</t>
  </si>
  <si>
    <t>18640420</t>
  </si>
  <si>
    <t>Красноармейское</t>
  </si>
  <si>
    <t>18640424</t>
  </si>
  <si>
    <t>Куликовское</t>
  </si>
  <si>
    <t>18640428</t>
  </si>
  <si>
    <t>Мирное</t>
  </si>
  <si>
    <t>18640432</t>
  </si>
  <si>
    <t>Новониколаевское</t>
  </si>
  <si>
    <t>18640151</t>
  </si>
  <si>
    <t>Серпо-Молотское</t>
  </si>
  <si>
    <t>18640436</t>
  </si>
  <si>
    <t>Хоперское</t>
  </si>
  <si>
    <t>18640440</t>
  </si>
  <si>
    <t>Октябрьский муниципальный район</t>
  </si>
  <si>
    <t>18642000</t>
  </si>
  <si>
    <t>Абганеровское</t>
  </si>
  <si>
    <t>18642404</t>
  </si>
  <si>
    <t>Аксайское</t>
  </si>
  <si>
    <t>18642408</t>
  </si>
  <si>
    <t>Антоновское</t>
  </si>
  <si>
    <t>18642412</t>
  </si>
  <si>
    <t>Васильевское</t>
  </si>
  <si>
    <t>18642416</t>
  </si>
  <si>
    <t>Громославское</t>
  </si>
  <si>
    <t>18642420</t>
  </si>
  <si>
    <t>Жутовское</t>
  </si>
  <si>
    <t>18642424</t>
  </si>
  <si>
    <t>Заливское</t>
  </si>
  <si>
    <t>18642428</t>
  </si>
  <si>
    <t>18642429</t>
  </si>
  <si>
    <t>Ильменское</t>
  </si>
  <si>
    <t>18642430</t>
  </si>
  <si>
    <t>Ковалевское</t>
  </si>
  <si>
    <t>18642432</t>
  </si>
  <si>
    <t>Новоаксайское</t>
  </si>
  <si>
    <t>18642436</t>
  </si>
  <si>
    <t>Перегрузненское</t>
  </si>
  <si>
    <t>18642440</t>
  </si>
  <si>
    <t>18642442</t>
  </si>
  <si>
    <t>Шебалиновское</t>
  </si>
  <si>
    <t>18642444</t>
  </si>
  <si>
    <t>Шелестовское</t>
  </si>
  <si>
    <t>18642448</t>
  </si>
  <si>
    <t>р.п. Октябрьский</t>
  </si>
  <si>
    <t>18642151</t>
  </si>
  <si>
    <t>Ольховский муниципальный район</t>
  </si>
  <si>
    <t>18643000</t>
  </si>
  <si>
    <t>Гуровское</t>
  </si>
  <si>
    <t>18643404</t>
  </si>
  <si>
    <t>Гусевское</t>
  </si>
  <si>
    <t>18643408</t>
  </si>
  <si>
    <t>Зензеватское</t>
  </si>
  <si>
    <t>18643412</t>
  </si>
  <si>
    <t>Каменнобродское</t>
  </si>
  <si>
    <t>18643416</t>
  </si>
  <si>
    <t>Киреевское</t>
  </si>
  <si>
    <t>18643420</t>
  </si>
  <si>
    <t>Липовское</t>
  </si>
  <si>
    <t>18643424</t>
  </si>
  <si>
    <t>Нежинское</t>
  </si>
  <si>
    <t>18643428</t>
  </si>
  <si>
    <t>Октябрьское</t>
  </si>
  <si>
    <t>18643432</t>
  </si>
  <si>
    <t>Ольховское</t>
  </si>
  <si>
    <t>18643434</t>
  </si>
  <si>
    <t>Романовское</t>
  </si>
  <si>
    <t>18643440</t>
  </si>
  <si>
    <t>Рыбинское</t>
  </si>
  <si>
    <t>18643442</t>
  </si>
  <si>
    <t>Солодчинское</t>
  </si>
  <si>
    <t>18643444</t>
  </si>
  <si>
    <t>Ягодновское</t>
  </si>
  <si>
    <t>18643448</t>
  </si>
  <si>
    <t>Палласовский муниципальный район</t>
  </si>
  <si>
    <t>18645000</t>
  </si>
  <si>
    <t>Венгеловское</t>
  </si>
  <si>
    <t>18645424</t>
  </si>
  <si>
    <t>Гончаровское</t>
  </si>
  <si>
    <t>18645404</t>
  </si>
  <si>
    <t>Заволжское</t>
  </si>
  <si>
    <t>18645408</t>
  </si>
  <si>
    <t>Кайсацкое</t>
  </si>
  <si>
    <t>18645412</t>
  </si>
  <si>
    <t>Калашниковское</t>
  </si>
  <si>
    <t>18645416</t>
  </si>
  <si>
    <t>18645420</t>
  </si>
  <si>
    <t>18645428</t>
  </si>
  <si>
    <t>Лиманное</t>
  </si>
  <si>
    <t>18645429</t>
  </si>
  <si>
    <t>Приозерное</t>
  </si>
  <si>
    <t>18645430</t>
  </si>
  <si>
    <t>Революционное</t>
  </si>
  <si>
    <t>18645432</t>
  </si>
  <si>
    <t>Ромашковское</t>
  </si>
  <si>
    <t>18645436</t>
  </si>
  <si>
    <t>Савинское</t>
  </si>
  <si>
    <t>18645440</t>
  </si>
  <si>
    <t>18645444</t>
  </si>
  <si>
    <t>Эльтонское</t>
  </si>
  <si>
    <t>18645485</t>
  </si>
  <si>
    <t>г. Палласовка</t>
  </si>
  <si>
    <t>18645101</t>
  </si>
  <si>
    <t>Руднянский муниципальный район</t>
  </si>
  <si>
    <t>18647000</t>
  </si>
  <si>
    <t>Большесудаченское</t>
  </si>
  <si>
    <t>18647404</t>
  </si>
  <si>
    <t>Громковское</t>
  </si>
  <si>
    <t>18647406</t>
  </si>
  <si>
    <t>18647408</t>
  </si>
  <si>
    <t>Козловское</t>
  </si>
  <si>
    <t>18647412</t>
  </si>
  <si>
    <t>Лемешкинское</t>
  </si>
  <si>
    <t>18647416</t>
  </si>
  <si>
    <t>Лопуховское</t>
  </si>
  <si>
    <t>18647420</t>
  </si>
  <si>
    <t>Матышевское</t>
  </si>
  <si>
    <t>18647424</t>
  </si>
  <si>
    <t>Осичковское</t>
  </si>
  <si>
    <t>18647436</t>
  </si>
  <si>
    <t>Руднянское</t>
  </si>
  <si>
    <t>18647151</t>
  </si>
  <si>
    <t>Сосновское</t>
  </si>
  <si>
    <t>18647440</t>
  </si>
  <si>
    <t>Светлоярский муниципальный район</t>
  </si>
  <si>
    <t>18649000</t>
  </si>
  <si>
    <t>Большечапурниковское</t>
  </si>
  <si>
    <t>18649404</t>
  </si>
  <si>
    <t>Дубовоовражное</t>
  </si>
  <si>
    <t>18649408</t>
  </si>
  <si>
    <t>Кировское</t>
  </si>
  <si>
    <t>18649412</t>
  </si>
  <si>
    <t>Наримановское</t>
  </si>
  <si>
    <t>18649416</t>
  </si>
  <si>
    <t>Приволжское</t>
  </si>
  <si>
    <t>18649420</t>
  </si>
  <si>
    <t>Привольненское</t>
  </si>
  <si>
    <t>18649424</t>
  </si>
  <si>
    <t>Райгородское</t>
  </si>
  <si>
    <t>18649428</t>
  </si>
  <si>
    <t>Светлоярское</t>
  </si>
  <si>
    <t>18649151</t>
  </si>
  <si>
    <t>Цацинское</t>
  </si>
  <si>
    <t>18649436</t>
  </si>
  <si>
    <t>Червленовское</t>
  </si>
  <si>
    <t>18649440</t>
  </si>
  <si>
    <t>Серафимовичский муниципальный район</t>
  </si>
  <si>
    <t>18650000</t>
  </si>
  <si>
    <t>Бобровское</t>
  </si>
  <si>
    <t>18650404</t>
  </si>
  <si>
    <t>Большовское</t>
  </si>
  <si>
    <t>18650408</t>
  </si>
  <si>
    <t>Буерак-Поповское</t>
  </si>
  <si>
    <t>18650412</t>
  </si>
  <si>
    <t>Горбатовское</t>
  </si>
  <si>
    <t>18650414</t>
  </si>
  <si>
    <t>Зимняцкое</t>
  </si>
  <si>
    <t>18650416</t>
  </si>
  <si>
    <t>Клетско-Почтовское</t>
  </si>
  <si>
    <t>18650420</t>
  </si>
  <si>
    <t>Крутовское</t>
  </si>
  <si>
    <t>18650428</t>
  </si>
  <si>
    <t>Отрожкинское</t>
  </si>
  <si>
    <t>18650432</t>
  </si>
  <si>
    <t>Песчановское</t>
  </si>
  <si>
    <t>18650436</t>
  </si>
  <si>
    <t>Пронинское</t>
  </si>
  <si>
    <t>18650444</t>
  </si>
  <si>
    <t>Среднецарицынское</t>
  </si>
  <si>
    <t>18650448</t>
  </si>
  <si>
    <t>Теркинское</t>
  </si>
  <si>
    <t>18650452</t>
  </si>
  <si>
    <t>Трясиновское</t>
  </si>
  <si>
    <t>18650456</t>
  </si>
  <si>
    <t>Усть-Хоперское</t>
  </si>
  <si>
    <t>18650460</t>
  </si>
  <si>
    <t>г. Серафимович</t>
  </si>
  <si>
    <t>18650101</t>
  </si>
  <si>
    <t>Среднеахтубинский муниципальный район</t>
  </si>
  <si>
    <t>18651000</t>
  </si>
  <si>
    <t>Ахтубинское</t>
  </si>
  <si>
    <t>18651404</t>
  </si>
  <si>
    <t>Верхнепогроменское</t>
  </si>
  <si>
    <t>18651408</t>
  </si>
  <si>
    <t>18651412</t>
  </si>
  <si>
    <t>18651416</t>
  </si>
  <si>
    <t>Красное</t>
  </si>
  <si>
    <t>18651424</t>
  </si>
  <si>
    <t>18651420</t>
  </si>
  <si>
    <t>Куйбышевское</t>
  </si>
  <si>
    <t>18651428</t>
  </si>
  <si>
    <t>Рахинское</t>
  </si>
  <si>
    <t>18651432</t>
  </si>
  <si>
    <t>Суходольское</t>
  </si>
  <si>
    <t>18651436</t>
  </si>
  <si>
    <t>Фрунзенское</t>
  </si>
  <si>
    <t>18651439</t>
  </si>
  <si>
    <t>г. Краснослободск</t>
  </si>
  <si>
    <t>18651107</t>
  </si>
  <si>
    <t>р.п. Средняя Ахтуба</t>
  </si>
  <si>
    <t>18651151</t>
  </si>
  <si>
    <t>Старополтавский муниципальный район</t>
  </si>
  <si>
    <t>18652000</t>
  </si>
  <si>
    <t>Беляевское</t>
  </si>
  <si>
    <t>18652404</t>
  </si>
  <si>
    <t>Валуевское</t>
  </si>
  <si>
    <t>18652408</t>
  </si>
  <si>
    <t>Верхневодянское</t>
  </si>
  <si>
    <t>18652412</t>
  </si>
  <si>
    <t>Гмелинское</t>
  </si>
  <si>
    <t>18652416</t>
  </si>
  <si>
    <t>Иловатское</t>
  </si>
  <si>
    <t>18652420</t>
  </si>
  <si>
    <t>Кановское</t>
  </si>
  <si>
    <t>18652424</t>
  </si>
  <si>
    <t>Колышкинское</t>
  </si>
  <si>
    <t>18652426</t>
  </si>
  <si>
    <t>18652428</t>
  </si>
  <si>
    <t>Курнаевское</t>
  </si>
  <si>
    <t>18652432</t>
  </si>
  <si>
    <t>Лятошинское</t>
  </si>
  <si>
    <t>18652436</t>
  </si>
  <si>
    <t>Новоквасниковское</t>
  </si>
  <si>
    <t>18652440</t>
  </si>
  <si>
    <t>Новополтавское</t>
  </si>
  <si>
    <t>18652444</t>
  </si>
  <si>
    <t>Новотихоновское</t>
  </si>
  <si>
    <t>18652445</t>
  </si>
  <si>
    <t>Салтовское</t>
  </si>
  <si>
    <t>18652448</t>
  </si>
  <si>
    <t>Старополтавское</t>
  </si>
  <si>
    <t>18652453</t>
  </si>
  <si>
    <t>Торгунское</t>
  </si>
  <si>
    <t>18652460</t>
  </si>
  <si>
    <t>Харьковское</t>
  </si>
  <si>
    <t>18652464</t>
  </si>
  <si>
    <t>Черебаевское</t>
  </si>
  <si>
    <t>18652468</t>
  </si>
  <si>
    <t>Суровикинский муниципальный район</t>
  </si>
  <si>
    <t>18653000</t>
  </si>
  <si>
    <t>Ближнеосиновское</t>
  </si>
  <si>
    <t>18653404</t>
  </si>
  <si>
    <t>Верхнесолоновское</t>
  </si>
  <si>
    <t>18653408</t>
  </si>
  <si>
    <t>Добринское</t>
  </si>
  <si>
    <t>18653412</t>
  </si>
  <si>
    <t>18653420</t>
  </si>
  <si>
    <t>Лобакинское</t>
  </si>
  <si>
    <t>18653428</t>
  </si>
  <si>
    <t>Лысовское</t>
  </si>
  <si>
    <t>18653416</t>
  </si>
  <si>
    <t>Нижнеосиновское</t>
  </si>
  <si>
    <t>18653444</t>
  </si>
  <si>
    <t>Нижнечирское</t>
  </si>
  <si>
    <t>18653426</t>
  </si>
  <si>
    <t>Новомаксимовское</t>
  </si>
  <si>
    <t>18653436</t>
  </si>
  <si>
    <t>Сысоевское</t>
  </si>
  <si>
    <t>18653424</t>
  </si>
  <si>
    <t>г. Суровикино</t>
  </si>
  <si>
    <t>18653101</t>
  </si>
  <si>
    <t>Урюпинский муниципальный район</t>
  </si>
  <si>
    <t>18654000</t>
  </si>
  <si>
    <t>Акчернское</t>
  </si>
  <si>
    <t>18654404</t>
  </si>
  <si>
    <t>Беспаловское</t>
  </si>
  <si>
    <t>18654408</t>
  </si>
  <si>
    <t>Бесплемяновское</t>
  </si>
  <si>
    <t>18654412</t>
  </si>
  <si>
    <t>Большинское</t>
  </si>
  <si>
    <t>18654416</t>
  </si>
  <si>
    <t>Бубновское</t>
  </si>
  <si>
    <t>18654420</t>
  </si>
  <si>
    <t>Верхнебезымяновское</t>
  </si>
  <si>
    <t>18654424</t>
  </si>
  <si>
    <t>Верхнесоинское</t>
  </si>
  <si>
    <t>18654428</t>
  </si>
  <si>
    <t>Вихлянцевское</t>
  </si>
  <si>
    <t>18654432</t>
  </si>
  <si>
    <t>Вишняковское</t>
  </si>
  <si>
    <t>18654436</t>
  </si>
  <si>
    <t>18654440</t>
  </si>
  <si>
    <t>18654444</t>
  </si>
  <si>
    <t>Дьяконовское</t>
  </si>
  <si>
    <t>18654446</t>
  </si>
  <si>
    <t>Забурдяевское</t>
  </si>
  <si>
    <t>18654448</t>
  </si>
  <si>
    <t>Искринское</t>
  </si>
  <si>
    <t>18654452</t>
  </si>
  <si>
    <t>Котовское</t>
  </si>
  <si>
    <t>18654456</t>
  </si>
  <si>
    <t>18654460</t>
  </si>
  <si>
    <t>Креповское</t>
  </si>
  <si>
    <t>18654462</t>
  </si>
  <si>
    <t>Лощиновское</t>
  </si>
  <si>
    <t>18654464</t>
  </si>
  <si>
    <t>Михайловское</t>
  </si>
  <si>
    <t>18654468</t>
  </si>
  <si>
    <t>Окладненское</t>
  </si>
  <si>
    <t>18654472</t>
  </si>
  <si>
    <t>Ольшанское</t>
  </si>
  <si>
    <t>18654476</t>
  </si>
  <si>
    <t>Петровское</t>
  </si>
  <si>
    <t>18654480</t>
  </si>
  <si>
    <t>Россошинское</t>
  </si>
  <si>
    <t>18654484</t>
  </si>
  <si>
    <t>Салтынское</t>
  </si>
  <si>
    <t>18654488</t>
  </si>
  <si>
    <t>Хоперопионерское</t>
  </si>
  <si>
    <t>18654492</t>
  </si>
  <si>
    <t>Фроловский муниципальный район</t>
  </si>
  <si>
    <t>18656000</t>
  </si>
  <si>
    <t>Арчединское</t>
  </si>
  <si>
    <t>18656404</t>
  </si>
  <si>
    <t>Большелычакское</t>
  </si>
  <si>
    <t>18656408</t>
  </si>
  <si>
    <t>Ветютневское</t>
  </si>
  <si>
    <t>18656420</t>
  </si>
  <si>
    <t>Дудаченское</t>
  </si>
  <si>
    <t>18656424</t>
  </si>
  <si>
    <t>Краснолиповское</t>
  </si>
  <si>
    <t>18656428</t>
  </si>
  <si>
    <t>Лычакское</t>
  </si>
  <si>
    <t>18656430</t>
  </si>
  <si>
    <t>Малодельское</t>
  </si>
  <si>
    <t>18656432</t>
  </si>
  <si>
    <t>Писаревское</t>
  </si>
  <si>
    <t>18656436</t>
  </si>
  <si>
    <t>Пригородное</t>
  </si>
  <si>
    <t>18656440</t>
  </si>
  <si>
    <t>18656444</t>
  </si>
  <si>
    <t>Шуруповское</t>
  </si>
  <si>
    <t>18656448</t>
  </si>
  <si>
    <t>Чернышковский муниципальный район</t>
  </si>
  <si>
    <t>18658000</t>
  </si>
  <si>
    <t>Алешкинское</t>
  </si>
  <si>
    <t>18658404</t>
  </si>
  <si>
    <t>Басакинское</t>
  </si>
  <si>
    <t>18658408</t>
  </si>
  <si>
    <t>Большетерновское</t>
  </si>
  <si>
    <t>18658412</t>
  </si>
  <si>
    <t>Верхнегнутовское</t>
  </si>
  <si>
    <t>18658416</t>
  </si>
  <si>
    <t>Елкинское</t>
  </si>
  <si>
    <t>18658418</t>
  </si>
  <si>
    <t>18658420</t>
  </si>
  <si>
    <t>18658428</t>
  </si>
  <si>
    <t>Нижнегнутовское</t>
  </si>
  <si>
    <t>18658432</t>
  </si>
  <si>
    <t>Пристеновское</t>
  </si>
  <si>
    <t>18658434</t>
  </si>
  <si>
    <t>Сизовское</t>
  </si>
  <si>
    <t>18658436</t>
  </si>
  <si>
    <t>Тормосиновское</t>
  </si>
  <si>
    <t>18658440</t>
  </si>
  <si>
    <t>Чернышковское</t>
  </si>
  <si>
    <t>18658151</t>
  </si>
  <si>
    <t>городской округ город Волжский</t>
  </si>
  <si>
    <t>18710000</t>
  </si>
  <si>
    <t>городской округ город Камышин</t>
  </si>
  <si>
    <t>18715000</t>
  </si>
  <si>
    <t>городской округ город Михайловка</t>
  </si>
  <si>
    <t>18720000</t>
  </si>
  <si>
    <t>городской округ город Урюпинск</t>
  </si>
  <si>
    <t>18725000</t>
  </si>
  <si>
    <t>городской округ город Фролово</t>
  </si>
  <si>
    <t>18728000</t>
  </si>
  <si>
    <t>городской округ город-герой Волгоград</t>
  </si>
  <si>
    <t>18701000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</si>
  <si>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</si>
  <si>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</si>
  <si>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</si>
  <si>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</si>
  <si>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</si>
  <si>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</si>
  <si>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</si>
  <si>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</si>
  <si>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</si>
  <si>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</si>
  <si>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</si>
  <si>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</si>
  <si>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</si>
  <si>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</si>
  <si>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</si>
  <si>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</si>
  <si>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01.01.2020</t>
  </si>
  <si>
    <t>31.12.2020</t>
  </si>
  <si>
    <t>REGION_ID</t>
  </si>
  <si>
    <t>REGION_NAME</t>
  </si>
  <si>
    <t>RST_ORG_ID</t>
  </si>
  <si>
    <t>ORG_NAME</t>
  </si>
  <si>
    <t>INN_NAME</t>
  </si>
  <si>
    <t>KPP_NAME</t>
  </si>
  <si>
    <t>ORG_START_DATE</t>
  </si>
  <si>
    <t>ORG_END_DATE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</si>
  <si>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</si>
  <si>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</si>
  <si>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</si>
  <si>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</si>
  <si>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</si>
  <si>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</si>
  <si>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</si>
  <si>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</si>
  <si>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</si>
  <si>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</si>
  <si>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</si>
  <si>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</si>
  <si>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</si>
  <si>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</si>
  <si>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</si>
  <si>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</si>
  <si>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</si>
  <si>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</si>
  <si>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</si>
  <si>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</si>
  <si>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</si>
  <si>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</si>
  <si>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</si>
  <si>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</si>
  <si>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</si>
  <si>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</si>
  <si>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</si>
  <si>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</si>
  <si>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345250001</t>
  </si>
  <si>
    <t>05-10-1992 00:00:00</t>
  </si>
  <si>
    <t>31307096</t>
  </si>
  <si>
    <t>АО "Международный аэропорт Волгоград"</t>
  </si>
  <si>
    <t>3443141775</t>
  </si>
  <si>
    <t>344301001</t>
  </si>
  <si>
    <t>13-02-2019 00:00:00</t>
  </si>
  <si>
    <t>26634941</t>
  </si>
  <si>
    <t>АО "Михайловская ТЭЦ"</t>
  </si>
  <si>
    <t>3437014137</t>
  </si>
  <si>
    <t>343701001</t>
  </si>
  <si>
    <t>01-12-2010 00:00:00</t>
  </si>
  <si>
    <t>27969898</t>
  </si>
  <si>
    <t>АО "РЖДстрой" (филиал "Строительно-монтажный трест № 8")</t>
  </si>
  <si>
    <t>7708587205</t>
  </si>
  <si>
    <t>770801001</t>
  </si>
  <si>
    <t>26823716</t>
  </si>
  <si>
    <t>АО "РИТЭК" ТПП "Волгограднефтегаз" ГПС " Лукойл" (розничная генерация, блокстанция, выработка только на собственное потребление)</t>
  </si>
  <si>
    <t>7736036626</t>
  </si>
  <si>
    <t>631501001</t>
  </si>
  <si>
    <t>17-08-1995 00:00:00</t>
  </si>
  <si>
    <t>28858873</t>
  </si>
  <si>
    <t>АО "ФНПЦ "Титан-Баррикады"</t>
  </si>
  <si>
    <t>3442110950</t>
  </si>
  <si>
    <t>01-10-2010 00:00:00</t>
  </si>
  <si>
    <t>28871730</t>
  </si>
  <si>
    <t>АО ВМК "Красный Октябрь"</t>
  </si>
  <si>
    <t>3442123614</t>
  </si>
  <si>
    <t>26409381</t>
  </si>
  <si>
    <t>ВГМП филиал ФГБУ "Управление "Волгоградмелиоводхоз"</t>
  </si>
  <si>
    <t>3443009576</t>
  </si>
  <si>
    <t>344443001</t>
  </si>
  <si>
    <t>24-04-2002 00:00:00</t>
  </si>
  <si>
    <t>26407857</t>
  </si>
  <si>
    <t>ВОАО "Химпром"</t>
  </si>
  <si>
    <t>3447006030</t>
  </si>
  <si>
    <t>04-12-2002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</si>
  <si>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</si>
  <si>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</si>
  <si>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</si>
  <si>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</si>
  <si>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</si>
  <si>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</si>
  <si>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</si>
  <si>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</si>
  <si>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</si>
  <si>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</si>
  <si>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</si>
  <si>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</si>
  <si>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</si>
  <si>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</si>
  <si>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</si>
  <si>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</si>
  <si>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</si>
  <si>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</si>
  <si>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</si>
  <si>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</si>
  <si>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</si>
  <si>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</si>
  <si>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</si>
  <si>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</si>
  <si>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26409413</t>
  </si>
  <si>
    <t>ГУЗ "Волгоградский областной клинический кардиологический центр"</t>
  </si>
  <si>
    <t>3443901338</t>
  </si>
  <si>
    <t>344601001</t>
  </si>
  <si>
    <t>26409561</t>
  </si>
  <si>
    <t>ГУП "Волгоградское областное сельскохозяйственное предприятие "Заря"</t>
  </si>
  <si>
    <t>3448025003</t>
  </si>
  <si>
    <t>344801001</t>
  </si>
  <si>
    <t>18-01-2001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</si>
  <si>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</si>
  <si>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</si>
  <si>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</si>
  <si>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</si>
  <si>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</si>
  <si>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</si>
  <si>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</si>
  <si>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</si>
  <si>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</si>
  <si>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</si>
  <si>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</si>
  <si>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</si>
  <si>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</si>
  <si>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</si>
  <si>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</si>
  <si>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</si>
  <si>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</si>
  <si>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отсутствует</t>
  </si>
  <si>
    <t>31190995</t>
  </si>
  <si>
    <t>ЛПЧУП "Санаторий Качалинский"</t>
  </si>
  <si>
    <t>3408001775</t>
  </si>
  <si>
    <t>345501001</t>
  </si>
  <si>
    <t>06-08-2014 00:00:00</t>
  </si>
  <si>
    <t>27677602</t>
  </si>
  <si>
    <t>МБУ "Басакинское"</t>
  </si>
  <si>
    <t>3433008277</t>
  </si>
  <si>
    <t>343301001</t>
  </si>
  <si>
    <t>19-08-2011 00:00:00</t>
  </si>
  <si>
    <t>30434183</t>
  </si>
  <si>
    <t>МБУ Чернышковского муниципального района "Коммунальное хозяйство"</t>
  </si>
  <si>
    <t>3458001724</t>
  </si>
  <si>
    <t>345801001</t>
  </si>
  <si>
    <t>30-12-2015 00:00:00</t>
  </si>
  <si>
    <t>26322222</t>
  </si>
  <si>
    <t>МКП "Волжские межрайонные электросети"</t>
  </si>
  <si>
    <t>3435901574</t>
  </si>
  <si>
    <t>09-07-2001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</si>
  <si>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</si>
  <si>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</si>
  <si>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</si>
  <si>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</si>
  <si>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</si>
  <si>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</si>
  <si>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</si>
  <si>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</si>
  <si>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</si>
  <si>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</si>
  <si>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</si>
  <si>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</si>
  <si>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</si>
  <si>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</si>
  <si>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</si>
  <si>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</si>
  <si>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</si>
  <si>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</si>
  <si>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26561068</t>
  </si>
  <si>
    <t>МП "Жилищно-коммунальные услуги"</t>
  </si>
  <si>
    <t>3403027145</t>
  </si>
  <si>
    <t>23-03-2010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</si>
  <si>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</si>
  <si>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</si>
  <si>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</si>
  <si>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</si>
  <si>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</si>
  <si>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</si>
  <si>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</si>
  <si>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</si>
  <si>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</si>
  <si>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26371886</t>
  </si>
  <si>
    <t>МП "Котлубанское"</t>
  </si>
  <si>
    <t>3403022556</t>
  </si>
  <si>
    <t>21-03-2007 00:00:00</t>
  </si>
  <si>
    <t>26409393</t>
  </si>
  <si>
    <t>МП "Тепловые сети и котельные г. Дубовки"</t>
  </si>
  <si>
    <t>3405010764</t>
  </si>
  <si>
    <t>340501001</t>
  </si>
  <si>
    <t>31-05-2004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</si>
  <si>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</si>
  <si>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</si>
  <si>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</si>
  <si>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</si>
  <si>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</si>
  <si>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</si>
  <si>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</si>
  <si>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</si>
  <si>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</si>
  <si>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</si>
  <si>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</si>
  <si>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</si>
  <si>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</si>
  <si>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</si>
  <si>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</si>
  <si>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</si>
  <si>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</si>
  <si>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</si>
  <si>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</si>
  <si>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</si>
  <si>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</si>
  <si>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</si>
  <si>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</si>
  <si>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</si>
  <si>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</si>
  <si>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</si>
  <si>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</si>
  <si>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</si>
  <si>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</si>
  <si>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</si>
  <si>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</si>
  <si>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</si>
  <si>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</si>
  <si>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</si>
  <si>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</si>
  <si>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</si>
  <si>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</si>
  <si>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</si>
  <si>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26409265</t>
  </si>
  <si>
    <t>МУП "Городское хозяйство"</t>
  </si>
  <si>
    <t>3430032948</t>
  </si>
  <si>
    <t>343001001</t>
  </si>
  <si>
    <t>27-11-2003 00:00:00</t>
  </si>
  <si>
    <t>30942612</t>
  </si>
  <si>
    <t>МУП "ЖКХ Городищенского района"</t>
  </si>
  <si>
    <t>3455051734</t>
  </si>
  <si>
    <t>25-01-2016 00:00:00</t>
  </si>
  <si>
    <t>26409533</t>
  </si>
  <si>
    <t>МУП "Жилищно-коммунальное хозяйство"</t>
  </si>
  <si>
    <t>3411000228</t>
  </si>
  <si>
    <t>341101001</t>
  </si>
  <si>
    <t>04-11-1993 00:00:00</t>
  </si>
  <si>
    <t>27168268</t>
  </si>
  <si>
    <t>МУП "Жилкомхоз Суровикинский"</t>
  </si>
  <si>
    <t>3430032930</t>
  </si>
  <si>
    <t>27-11-2009 00:00:00</t>
  </si>
  <si>
    <t>26407720</t>
  </si>
  <si>
    <t>МУП "Жирновское городское хозяйство"</t>
  </si>
  <si>
    <t>3407011308</t>
  </si>
  <si>
    <t>340701001</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</si>
  <si>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</si>
  <si>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</si>
  <si>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</si>
  <si>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</si>
  <si>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</si>
  <si>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</si>
  <si>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</si>
  <si>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</si>
  <si>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</si>
  <si>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</si>
  <si>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</si>
  <si>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</si>
  <si>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</si>
  <si>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</si>
  <si>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26410502</t>
  </si>
  <si>
    <t>МУП "Ильевское КХ"</t>
  </si>
  <si>
    <t>3409011600</t>
  </si>
  <si>
    <t>03-08-2006 00:00:00</t>
  </si>
  <si>
    <t>26371971</t>
  </si>
  <si>
    <t>МУП "КОМХОЗ" Руднянского района</t>
  </si>
  <si>
    <t>3425004617</t>
  </si>
  <si>
    <t>342501001</t>
  </si>
  <si>
    <t>23-07-2004 00:00:00</t>
  </si>
  <si>
    <t>26407715</t>
  </si>
  <si>
    <t>МУП "КХ "Варваровское"</t>
  </si>
  <si>
    <t>3409011656</t>
  </si>
  <si>
    <t>09-08-2006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</si>
  <si>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</si>
  <si>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</si>
  <si>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</si>
  <si>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</si>
  <si>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</si>
  <si>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</si>
  <si>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</si>
  <si>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</si>
  <si>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</si>
  <si>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</si>
  <si>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</si>
  <si>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</si>
  <si>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30379060</t>
  </si>
  <si>
    <t>МУП "Клетская Ресурсо-Снабжающая Компания"</t>
  </si>
  <si>
    <t>3454002815</t>
  </si>
  <si>
    <t>345401001</t>
  </si>
  <si>
    <t>25-09-2015 00:00:00</t>
  </si>
  <si>
    <t>26584517</t>
  </si>
  <si>
    <t>МУП "Кузьмичевское"</t>
  </si>
  <si>
    <t>3403025941</t>
  </si>
  <si>
    <t>01-09-2009 00:00:00</t>
  </si>
  <si>
    <t>26371979</t>
  </si>
  <si>
    <t>МУП "Лебяженское ЖКХ"</t>
  </si>
  <si>
    <t>3428985654</t>
  </si>
  <si>
    <t>342801001</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</si>
  <si>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</si>
  <si>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</si>
  <si>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</si>
  <si>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</si>
  <si>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</si>
  <si>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</si>
  <si>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</si>
  <si>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</si>
  <si>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</si>
  <si>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</si>
  <si>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</si>
  <si>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</si>
  <si>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</si>
  <si>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</si>
  <si>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</si>
  <si>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</si>
  <si>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</si>
  <si>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</si>
  <si>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</si>
  <si>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</si>
  <si>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</si>
  <si>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</si>
  <si>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</si>
  <si>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</si>
  <si>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</si>
  <si>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</si>
  <si>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</si>
  <si>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</si>
  <si>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</si>
  <si>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</si>
  <si>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26371977</t>
  </si>
  <si>
    <t>МУП "Суходольское ЖКХ" Среднеахтубинского района</t>
  </si>
  <si>
    <t>3428983840</t>
  </si>
  <si>
    <t>10-06-2004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</si>
  <si>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</si>
  <si>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</si>
  <si>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</si>
  <si>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</si>
  <si>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</si>
  <si>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</si>
  <si>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</si>
  <si>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</si>
  <si>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</si>
  <si>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</si>
  <si>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</si>
  <si>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343801001</t>
  </si>
  <si>
    <t>26514674</t>
  </si>
  <si>
    <t>МУП "Теплоснабжение г. Фролово"</t>
  </si>
  <si>
    <t>3439009397</t>
  </si>
  <si>
    <t>343901001</t>
  </si>
  <si>
    <t>29-09-2009 00:00:00</t>
  </si>
  <si>
    <t>26608760</t>
  </si>
  <si>
    <t>МУП ЖКХ "Кировское КХ"</t>
  </si>
  <si>
    <t>3426013290</t>
  </si>
  <si>
    <t>26409389</t>
  </si>
  <si>
    <t>МУП ЖКХ "Попковское"  Попковского сельского поселения</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</si>
  <si>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</si>
  <si>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</si>
  <si>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</si>
  <si>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</si>
  <si>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</si>
  <si>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</si>
  <si>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</si>
  <si>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</si>
  <si>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</si>
  <si>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</si>
  <si>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</si>
  <si>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</si>
  <si>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</si>
  <si>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</si>
  <si>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</si>
  <si>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</si>
  <si>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</si>
  <si>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</si>
  <si>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</si>
  <si>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</si>
  <si>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</si>
  <si>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28262410</t>
  </si>
  <si>
    <t>ОАО "КамышинТеплоЭнерго"</t>
  </si>
  <si>
    <t>3436018361</t>
  </si>
  <si>
    <t>26559718</t>
  </si>
  <si>
    <t>ОАО "Старополтавское многоотраслевое производственное объединение коммунального хозяйства"</t>
  </si>
  <si>
    <t>3429032076</t>
  </si>
  <si>
    <t>342901001</t>
  </si>
  <si>
    <t>06-02-2009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</si>
  <si>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</si>
  <si>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</si>
  <si>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</si>
  <si>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</si>
  <si>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</si>
  <si>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</si>
  <si>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</si>
  <si>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</si>
  <si>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</si>
  <si>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</si>
  <si>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</si>
  <si>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</si>
  <si>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</si>
  <si>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</si>
  <si>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</si>
  <si>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</si>
  <si>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</si>
  <si>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</si>
  <si>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</si>
  <si>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</si>
  <si>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</si>
  <si>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</si>
  <si>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</si>
  <si>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</si>
  <si>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</si>
  <si>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</si>
  <si>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</si>
  <si>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</si>
  <si>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</si>
  <si>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</si>
  <si>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</si>
  <si>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</si>
  <si>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</si>
  <si>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</si>
  <si>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</si>
  <si>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</si>
  <si>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</si>
  <si>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</si>
  <si>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</si>
  <si>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</si>
  <si>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</si>
  <si>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</si>
  <si>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</si>
  <si>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</si>
  <si>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</si>
  <si>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</si>
  <si>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</si>
  <si>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28965861</t>
  </si>
  <si>
    <t>ООО "Волгоградская генерирующая компания"</t>
  </si>
  <si>
    <t>3461000463</t>
  </si>
  <si>
    <t>29-12-2014 00:00:00</t>
  </si>
  <si>
    <t>28868194</t>
  </si>
  <si>
    <t>ООО "ВолжскТеплоЭнерго"</t>
  </si>
  <si>
    <t>3444198809</t>
  </si>
  <si>
    <t>19-12-2012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</si>
  <si>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</si>
  <si>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</si>
  <si>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</si>
  <si>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</si>
  <si>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</si>
  <si>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</si>
  <si>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</si>
  <si>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</si>
  <si>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</si>
  <si>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</si>
  <si>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</si>
  <si>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</si>
  <si>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</si>
  <si>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</si>
  <si>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</si>
  <si>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</si>
  <si>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</si>
  <si>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</si>
  <si>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</si>
  <si>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</si>
  <si>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</si>
  <si>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30833645</t>
  </si>
  <si>
    <t>ООО "Камышинская ТЭЦ"</t>
  </si>
  <si>
    <t>3453004143</t>
  </si>
  <si>
    <t>25-08-2016 00:00:00</t>
  </si>
  <si>
    <t>26626629</t>
  </si>
  <si>
    <t>ООО "Коммунальное хозяйство "Варваровское"</t>
  </si>
  <si>
    <t>3409013886</t>
  </si>
  <si>
    <t>22-09-2010 00:00:00</t>
  </si>
  <si>
    <t>27871625</t>
  </si>
  <si>
    <t>ООО "Коммунальные сети"</t>
  </si>
  <si>
    <t>3408010836</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</si>
  <si>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</si>
  <si>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</si>
  <si>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</si>
  <si>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</si>
  <si>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</si>
  <si>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</si>
  <si>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</si>
  <si>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</si>
  <si>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</si>
  <si>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</si>
  <si>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</si>
  <si>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</si>
  <si>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</si>
  <si>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</si>
  <si>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</si>
  <si>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</si>
  <si>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26409517</t>
  </si>
  <si>
    <t>ООО "Куйбышевское КХ"</t>
  </si>
  <si>
    <t>3428985911</t>
  </si>
  <si>
    <t>06-06-2006 00:00:00</t>
  </si>
  <si>
    <t>30829157</t>
  </si>
  <si>
    <t>ООО "ЛУКОЙЛ-Волгограднефтепереработка"</t>
  </si>
  <si>
    <t>3448017919</t>
  </si>
  <si>
    <t>997150001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</si>
  <si>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</si>
  <si>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</si>
  <si>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</si>
  <si>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</si>
  <si>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</si>
  <si>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</si>
  <si>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</si>
  <si>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</si>
  <si>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</si>
  <si>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</si>
  <si>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</si>
  <si>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</si>
  <si>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</si>
  <si>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</si>
  <si>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</si>
  <si>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</si>
  <si>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</si>
  <si>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</si>
  <si>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</si>
  <si>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</si>
  <si>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</si>
  <si>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</si>
  <si>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</si>
  <si>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</si>
  <si>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</si>
  <si>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"Пересвет-Регион-Дон"</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</si>
  <si>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</si>
  <si>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</si>
  <si>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</si>
  <si>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</si>
  <si>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</si>
  <si>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</si>
  <si>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</si>
  <si>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</si>
  <si>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</si>
  <si>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</si>
  <si>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</si>
  <si>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</si>
  <si>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</si>
  <si>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</si>
  <si>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</si>
  <si>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</si>
  <si>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</si>
  <si>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</si>
  <si>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</si>
  <si>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</si>
  <si>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</si>
  <si>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</si>
  <si>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</si>
  <si>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</si>
  <si>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</si>
  <si>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</si>
  <si>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</si>
  <si>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</si>
  <si>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30833352</t>
  </si>
  <si>
    <t>ООО "Тепло Поволжья"</t>
  </si>
  <si>
    <t>3453002812</t>
  </si>
  <si>
    <t>30833653</t>
  </si>
  <si>
    <t>ООО "Тепловая генерация г.Волжского"</t>
  </si>
  <si>
    <t>3435126710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</si>
  <si>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</si>
  <si>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</si>
  <si>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</si>
  <si>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</si>
  <si>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</si>
  <si>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</si>
  <si>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</si>
  <si>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</si>
  <si>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</si>
  <si>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</si>
  <si>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</si>
  <si>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</si>
  <si>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</si>
  <si>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</si>
  <si>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</si>
  <si>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</si>
  <si>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</si>
  <si>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</si>
  <si>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</si>
  <si>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</si>
  <si>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</si>
  <si>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</si>
  <si>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345301001</t>
  </si>
  <si>
    <t>06-04-2016 00:00:00</t>
  </si>
  <si>
    <t>31006363</t>
  </si>
  <si>
    <t>ООО "Термал Энерджи"</t>
  </si>
  <si>
    <t>3444266110</t>
  </si>
  <si>
    <t>07-09-2017 00:00:00</t>
  </si>
  <si>
    <t>28121125</t>
  </si>
  <si>
    <t>ООО "Элеватор Сервис"</t>
  </si>
  <si>
    <t>3445061733</t>
  </si>
  <si>
    <t>15-04-2003 00:00:00</t>
  </si>
  <si>
    <t>31293703</t>
  </si>
  <si>
    <t>ООО "ЭнергоСтрой"</t>
  </si>
  <si>
    <t>3460067994</t>
  </si>
  <si>
    <t>346001001</t>
  </si>
  <si>
    <t>27-02-2017 00:00:00</t>
  </si>
  <si>
    <t>26647101</t>
  </si>
  <si>
    <t>ООО ИКЦ "Спецтеплосервис"</t>
  </si>
  <si>
    <t>3444105032</t>
  </si>
  <si>
    <t>08-01-2010 00:00:00</t>
  </si>
  <si>
    <t>28037530</t>
  </si>
  <si>
    <t>ООО УК "Прибрежный"</t>
  </si>
  <si>
    <t>3445118274</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</si>
  <si>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</si>
  <si>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</si>
  <si>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</si>
  <si>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</si>
  <si>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</si>
  <si>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</si>
  <si>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</si>
  <si>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</si>
  <si>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</si>
  <si>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</si>
  <si>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</si>
  <si>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</si>
  <si>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</si>
  <si>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</si>
  <si>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</si>
  <si>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</si>
  <si>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</si>
  <si>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</si>
  <si>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</si>
  <si>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</si>
  <si>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</si>
  <si>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</si>
  <si>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</si>
  <si>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</si>
  <si>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</si>
  <si>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</si>
  <si>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30940521</t>
  </si>
  <si>
    <t>УФПС Волгоградской области - филиал ФГУП "Почта России"</t>
  </si>
  <si>
    <t>7724261610</t>
  </si>
  <si>
    <t>344402001</t>
  </si>
  <si>
    <t>13-02-2003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</si>
  <si>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</si>
  <si>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</si>
  <si>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</si>
  <si>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</si>
  <si>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</si>
  <si>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</si>
  <si>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</si>
  <si>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</si>
  <si>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</si>
  <si>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</si>
  <si>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</si>
  <si>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</si>
  <si>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</si>
  <si>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</si>
  <si>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</si>
  <si>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</si>
  <si>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</si>
  <si>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</si>
  <si>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</si>
  <si>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</si>
  <si>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</si>
  <si>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</si>
  <si>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</si>
  <si>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</si>
  <si>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</si>
  <si>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</si>
  <si>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</si>
  <si>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</si>
  <si>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</si>
  <si>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</si>
  <si>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</si>
  <si>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</si>
  <si>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</si>
  <si>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</si>
  <si>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</si>
  <si>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</si>
  <si>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</si>
  <si>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</si>
  <si>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WARM</t>
  </si>
  <si>
    <t>26.04.2019</t>
  </si>
  <si>
    <t>404130, г.Волжский, ул. 7-я Автодорога, д. 19, каб. 2.4</t>
  </si>
  <si>
    <t>Кубанцев Михаил Петрович</t>
  </si>
  <si>
    <t>Переверзева Анастасия Николаевна</t>
  </si>
  <si>
    <t>Экономист 1-ой категории финансово-экономического отдела</t>
  </si>
  <si>
    <t>8(8443) 55-05-34</t>
  </si>
  <si>
    <t>Anastasiya.Pereverzeva@lukoil.com</t>
  </si>
  <si>
    <t>О</t>
  </si>
  <si>
    <t>городской округ город Волжский, городской округ город Волжский (18710000);</t>
  </si>
  <si>
    <t>1609</t>
  </si>
  <si>
    <t>Передача. Тепловая энергия; Сбыт. Тепловая энергия</t>
  </si>
  <si>
    <t>Передача. Теплоноситель; Сбыт. Теплоноситель</t>
  </si>
  <si>
    <t>Передача. Тепловая энергия; Передача. Теплоноситель; Сбыт. Тепловая энергия; Сбыт. Теплоноситель</t>
  </si>
  <si>
    <t>Тариф на тепловую энергию (мощность)</t>
  </si>
  <si>
    <t>тариф на горячую воду, поставляемую с использованием открытых систем теплоснабжения (горячего водоснабжения)</t>
  </si>
  <si>
    <t>Тариф на услуги по передаче тепловой энергии в паре</t>
  </si>
  <si>
    <t>http://zakupki.gov.ru</t>
  </si>
  <si>
    <t>2.2</t>
  </si>
  <si>
    <t>4.2</t>
  </si>
  <si>
    <t>5.2</t>
  </si>
  <si>
    <t>6.2</t>
  </si>
  <si>
    <t>7.2</t>
  </si>
  <si>
    <t>2.3</t>
  </si>
  <si>
    <t>4.3</t>
  </si>
  <si>
    <t>5.3</t>
  </si>
  <si>
    <t>6.3</t>
  </si>
  <si>
    <t>7.3</t>
  </si>
  <si>
    <t>2.4</t>
  </si>
  <si>
    <t>4.4</t>
  </si>
  <si>
    <t>5.4</t>
  </si>
  <si>
    <t>6.4</t>
  </si>
  <si>
    <t>7.4</t>
  </si>
  <si>
    <t>30.06.2020</t>
  </si>
  <si>
    <t>01.07.2020</t>
  </si>
  <si>
    <t>https://portal.eias.ru/Portal/DownloadPage.aspx?type=12&amp;guid=88b6dd23-18ba-444a-a440-3801be8d18b8</t>
  </si>
  <si>
    <t>https://portal.eias.ru/Portal/DownloadPage.aspx?type=12&amp;guid=2786c950-a9bb-4485-92c9-3a53525647fd</t>
  </si>
  <si>
    <t>Приказ П-328 от 27.12.2018 "Об утверждении и введении в действие Положения"</t>
  </si>
  <si>
    <t>https://portal.eias.ru/Portal/DownloadPage.aspx?type=12&amp;guid=402cf349-f0e5-4a0c-8fa7-2a86da24913f</t>
  </si>
  <si>
    <t>08.05.2019 20:26:44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</si>
</sst>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6" fillId="11" borderId="5" xfId="5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6" fillId="8" borderId="5" xfId="53" applyNumberFormat="1" applyFont="1" applyFill="1" applyBorder="1" applyAlignment="1" applyProtection="1">
      <alignment horizontal="left"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9" fillId="2"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0" fillId="0" borderId="5" xfId="0" applyNumberFormat="1" applyBorder="1" applyAlignment="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xdr:cNvGrpSpPr>
          <a:grpSpLocks/>
        </xdr:cNvGrpSpPr>
      </xdr:nvGrpSpPr>
      <xdr:grpSpPr bwMode="auto">
        <a:xfrm>
          <a:off x="11468100" y="425767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xdr:cNvGrpSpPr>
          <a:grpSpLocks/>
        </xdr:cNvGrpSpPr>
      </xdr:nvGrpSpPr>
      <xdr:grpSpPr bwMode="auto">
        <a:xfrm>
          <a:off x="10477500" y="317182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xdr:cNvGrpSpPr>
          <a:grpSpLocks/>
        </xdr:cNvGrpSpPr>
      </xdr:nvGrpSpPr>
      <xdr:grpSpPr bwMode="auto">
        <a:xfrm>
          <a:off x="10448925" y="32194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23</xdr:row>
      <xdr:rowOff>0</xdr:rowOff>
    </xdr:from>
    <xdr:to>
      <xdr:col>38</xdr:col>
      <xdr:colOff>228600</xdr:colOff>
      <xdr:row>23</xdr:row>
      <xdr:rowOff>190500</xdr:rowOff>
    </xdr:to>
    <xdr:grpSp>
      <xdr:nvGrpSpPr>
        <xdr:cNvPr id="4" name="shCalendar"/>
        <xdr:cNvGrpSpPr>
          <a:grpSpLocks/>
        </xdr:cNvGrpSpPr>
      </xdr:nvGrpSpPr>
      <xdr:grpSpPr bwMode="auto">
        <a:xfrm>
          <a:off x="11782425" y="354330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1744325" y="35433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1744325" y="35433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47</xdr:row>
      <xdr:rowOff>0</xdr:rowOff>
    </xdr:from>
    <xdr:ext cx="190500" cy="190500"/>
    <xdr:grpSp>
      <xdr:nvGrpSpPr>
        <xdr:cNvPr id="7" name="shCalendar" hidden="1"/>
        <xdr:cNvGrpSpPr>
          <a:grpSpLocks/>
        </xdr:cNvGrpSpPr>
      </xdr:nvGrpSpPr>
      <xdr:grpSpPr bwMode="auto">
        <a:xfrm>
          <a:off x="8010525" y="109918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256347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44</xdr:row>
      <xdr:rowOff>2</xdr:rowOff>
    </xdr:from>
    <xdr:to>
      <xdr:col>4</xdr:col>
      <xdr:colOff>3343276</xdr:colOff>
      <xdr:row>45</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FO/&#1054;&#1090;&#1076;&#1077;&#1083;%20&#1090;&#1072;&#1088;&#1080;&#1092;&#1086;&#1086;&#1073;&#1088;&#1072;&#1079;&#1086;&#1074;&#1072;&#1085;&#1080;&#1103;/1.&#1058;&#1072;&#1088;&#1080;&#1092;%20&#1085;&#1072;%20&#1090;&#1077;&#1087;&#1083;&#1086;&#1074;&#1091;&#1102;%20&#1101;&#1085;&#1077;&#1088;&#1075;&#1080;&#1102;/2020/&#1056;&#1072;&#1089;&#1095;&#1077;&#1090;&#1099;%20&#1082;%20&#1079;&#1072;&#1103;&#1074;&#1082;&#1077;/&#1047;&#1072;&#1103;&#1074;&#1082;&#1072;%20&#1085;&#1072;%202020%20&#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FO/&#1054;&#1090;&#1076;&#1077;&#1083;%20&#1090;&#1072;&#1088;&#1080;&#1092;&#1086;&#1086;&#1073;&#1088;&#1072;&#1079;&#1086;&#1074;&#1072;&#1085;&#1080;&#1103;/2.&#1058;&#1072;&#1088;&#1080;&#1092;&#1099;%20&#1085;&#1072;%20&#1061;&#1054;&#1042;%20&#1090;&#1077;&#1087;&#1083;&#1086;&#1085;&#1086;&#1089;%20&#1043;&#1042;&#1057;/&#1058;&#1077;&#1087;&#1083;&#1086;&#1085;&#1086;&#1089;&#1080;&#1090;&#1077;&#1083;&#1100;/2020%20&#1075;&#1086;&#1076;/&#1056;&#1072;&#1089;&#1095;&#1077;&#1090;&#1099;%20&#1082;%20&#1079;&#1072;&#1103;&#1074;&#1082;&#1077;/&#1047;&#1072;&#1103;&#1074;&#1082;&#1072;%20&#1084;3_%2020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FO/&#1054;&#1090;&#1076;&#1077;&#1083;%20&#1090;&#1072;&#1088;&#1080;&#1092;&#1086;&#1086;&#1073;&#1088;&#1072;&#1079;&#1086;&#1074;&#1072;&#1085;&#1080;&#1103;/2.&#1058;&#1072;&#1088;&#1080;&#1092;&#1099;%20&#1085;&#1072;%20&#1061;&#1054;&#1042;%20&#1090;&#1077;&#1087;&#1083;&#1086;&#1085;&#1086;&#1089;%20&#1043;&#1042;&#1057;/&#1043;&#1042;&#1057;/2020%20&#1075;&#1086;&#1076;/&#1056;&#1072;&#1089;&#1095;&#1077;&#1090;&#1099;%20&#1082;%20&#1079;&#1072;&#1103;&#1074;&#1082;&#1077;/&#1056;&#1072;&#1089;&#1095;&#1077;&#1090;%20&#1090;&#1072;&#1088;&#1080;&#1092;&#1072;%20&#1085;&#1072;%20%20&#1075;&#1086;&#1088;&#1103;&#1095;&#1091;&#1102;%20&#1074;&#1086;&#1076;&#1091;%20%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FO/&#1054;&#1090;&#1076;&#1077;&#1083;%20&#1090;&#1072;&#1088;&#1080;&#1092;&#1086;&#1086;&#1073;&#1088;&#1072;&#1079;&#1086;&#1074;&#1072;&#1085;&#1080;&#1103;/1.&#1058;&#1072;&#1088;&#1080;&#1092;%20&#1085;&#1072;%20&#1090;&#1077;&#1087;&#1083;&#1086;&#1074;&#1091;&#1102;%20&#1101;&#1085;&#1077;&#1088;&#1075;&#1080;&#1102;/2020/&#1056;&#1072;&#1089;&#1095;&#1077;&#1090;&#1099;%20&#1082;%20&#1079;&#1072;&#1103;&#1074;&#1082;&#1077;/&#1057;&#1084;&#1077;&#1090;&#1072;%20&#1085;&#1072;%202020%20&#107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4.1.В 2020"/>
      <sheetName val="4.3.В 2020"/>
      <sheetName val="4.4.печатать!"/>
      <sheetName val="4.5. печатать!"/>
      <sheetName val="4.6_Смета общая 2020 ЭО"/>
      <sheetName val="4.6. Смета на передачу 2020"/>
      <sheetName val="4.7_Покуп.эн. В полный"/>
      <sheetName val="4.7. Покуп.эн в в+ передача пар"/>
      <sheetName val="4.8.ХВС и м3 2020"/>
      <sheetName val="4.12"/>
      <sheetName val="5.1"/>
      <sheetName val="5.2.В."/>
      <sheetName val="5.3"/>
      <sheetName val="5.4. В. полный"/>
      <sheetName val="5.4.В. вода+передача пар"/>
      <sheetName val="5.5.В."/>
      <sheetName val="5.7. В в заявку"/>
      <sheetName val="5.9.НВВ.В полный "/>
      <sheetName val="5.9. НВВ В. вода"/>
      <sheetName val="5.9. НВВ в передача пар"/>
      <sheetName val="6.2.В 2020"/>
      <sheetName val="6.3.В.2020"/>
      <sheetName val="6.4.В.2020"/>
      <sheetName val="6.5.В 2020"/>
      <sheetName val="заявка  2019 среднегод. пол"/>
      <sheetName val="2020 по периодам полн "/>
      <sheetName val="Заявка 2019 ср.год передача пар"/>
      <sheetName val=" 2020 по период.перед пар"/>
      <sheetName val="заявка 2020 среднегод пол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0">
          <cell r="K10">
            <v>1451.6217500000014</v>
          </cell>
          <cell r="N10">
            <v>2221430.0608700002</v>
          </cell>
        </row>
      </sheetData>
      <sheetData sheetId="27"/>
      <sheetData sheetId="28">
        <row r="14">
          <cell r="K14">
            <v>97.947220000000002</v>
          </cell>
          <cell r="N14">
            <v>45525.916836999997</v>
          </cell>
        </row>
      </sheetData>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4.2.В.2020"/>
      <sheetName val="4.7_покупная энергия"/>
      <sheetName val="4.8_ХВС и м3 2020"/>
      <sheetName val="6.2"/>
      <sheetName val="6.6"/>
      <sheetName val="4.8.ХВС и м3 2020 без пара"/>
      <sheetName val="5.4.В"/>
      <sheetName val="5.4.В без пара"/>
      <sheetName val="5.9.НВВ В"/>
      <sheetName val="5.9. НВВ В.без пара"/>
      <sheetName val="6.7.В.2020"/>
      <sheetName val="6.8 ГВС"/>
      <sheetName val="6.7.В 2020 без пара"/>
    </sheetNames>
    <sheetDataSet>
      <sheetData sheetId="0"/>
      <sheetData sheetId="1">
        <row r="24">
          <cell r="G24">
            <v>5341.2943369996683</v>
          </cell>
        </row>
      </sheetData>
      <sheetData sheetId="2"/>
      <sheetData sheetId="3"/>
      <sheetData sheetId="4"/>
      <sheetData sheetId="5"/>
      <sheetData sheetId="6"/>
      <sheetData sheetId="7"/>
      <sheetData sheetId="8"/>
      <sheetData sheetId="9"/>
      <sheetData sheetId="10">
        <row r="18">
          <cell r="F18">
            <v>115136.32811037565</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3.1. не брать"/>
      <sheetName val="расчет ГВС 2020"/>
      <sheetName val="расчет ГВС 2019-2023 по период"/>
      <sheetName val="расчет НВВ 2020"/>
      <sheetName val="расчет НВВ 2020 по период"/>
      <sheetName val="расчет НВВ 2020 по периодам"/>
    </sheetNames>
    <sheetDataSet>
      <sheetData sheetId="0" refreshError="1"/>
      <sheetData sheetId="1" refreshError="1"/>
      <sheetData sheetId="2" refreshError="1"/>
      <sheetData sheetId="3" refreshError="1"/>
      <sheetData sheetId="4" refreshError="1"/>
      <sheetData sheetId="5" refreshError="1"/>
      <sheetData sheetId="6">
        <row r="14">
          <cell r="E14">
            <v>5178.9526378496685</v>
          </cell>
        </row>
        <row r="21">
          <cell r="E21">
            <v>611860.43791594869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ран"/>
      <sheetName val="Рем"/>
      <sheetName val="СБ"/>
      <sheetName val="ОМТО"/>
      <sheetName val="ПТО_стоки"/>
      <sheetName val="ПТО_эксп"/>
      <sheetName val="ПТО_пов"/>
      <sheetName val="ПТО_вода"/>
      <sheetName val="ПТО_гидромет_покос"/>
      <sheetName val="АХО"/>
      <sheetName val="ИТО"/>
      <sheetName val="ДМС"/>
      <sheetName val="2019 год исх"/>
      <sheetName val="2020 год исх"/>
      <sheetName val="Дет общ 2019"/>
      <sheetName val="Дет общ 2020"/>
      <sheetName val="ПДиР 2019"/>
      <sheetName val="Соответст.бюджета"/>
      <sheetName val="ПДиР 2020"/>
      <sheetName val="табл.12 заявка 2020"/>
      <sheetName val="табл.15 заявка 2020"/>
      <sheetName val="табл.19 заявка 2014"/>
      <sheetName val="табл.19 заявка 2015"/>
      <sheetName val="табл.19 заявка 2016"/>
      <sheetName val="Прибыль 2019"/>
      <sheetName val="Прибыль 2020"/>
      <sheetName val="табл. 21.4 заявка 2020"/>
      <sheetName val="ЭОР"/>
      <sheetName val="кассовый разрыв 2020"/>
      <sheetName val="Разногласия"/>
      <sheetName val="недопол.доход в 2018 году.ФСТ"/>
      <sheetName val="недополуч.доход в 2018 году"/>
      <sheetName val="Недополуч доход плата за подкл "/>
      <sheetName val="Недопол доход за подк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J11">
            <v>50631.634813980723</v>
          </cell>
        </row>
      </sheetData>
      <sheetData sheetId="28"/>
      <sheetData sheetId="29"/>
      <sheetData sheetId="30">
        <row r="36">
          <cell r="G36">
            <v>31333.882124807104</v>
          </cell>
        </row>
      </sheetData>
      <sheetData sheetId="31"/>
      <sheetData sheetId="32"/>
      <sheetData sheetId="33">
        <row r="7">
          <cell r="E7">
            <v>5337.701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9" t="s">
        <v>717</v>
      </c>
      <c r="M5" s="1299"/>
      <c r="N5" s="1299"/>
      <c r="O5" s="1299"/>
      <c r="P5" s="1299"/>
      <c r="Q5" s="1299"/>
      <c r="R5" s="1299"/>
      <c r="S5" s="1299"/>
      <c r="T5" s="1299"/>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550"/>
      <c r="V9" s="550"/>
      <c r="W9" s="488"/>
      <c r="X9" s="558"/>
      <c r="Y9" s="558"/>
      <c r="Z9" s="558"/>
      <c r="AA9" s="558"/>
      <c r="AB9" s="558"/>
      <c r="AC9" s="558"/>
    </row>
    <row r="10" spans="1:29" s="745" customFormat="1" ht="5.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s="1117"/>
      <c r="AB10" s="1117"/>
    </row>
    <row r="11" spans="1:29" s="538" customFormat="1" ht="11.25" hidden="1">
      <c r="A11" s="558"/>
      <c r="B11" s="558"/>
      <c r="C11" s="558"/>
      <c r="D11" s="558"/>
      <c r="E11" s="558"/>
      <c r="F11" s="558"/>
      <c r="G11" s="558"/>
      <c r="H11" s="558"/>
      <c r="L11" s="1300"/>
      <c r="M11" s="1300"/>
      <c r="N11" s="535"/>
      <c r="O11" s="550"/>
      <c r="P11" s="550"/>
      <c r="Q11" s="550"/>
      <c r="R11" s="550"/>
      <c r="S11" s="550"/>
      <c r="T11" s="550"/>
      <c r="U11" s="556" t="s">
        <v>370</v>
      </c>
      <c r="X11" s="558"/>
      <c r="Y11" s="558"/>
      <c r="Z11" s="558"/>
      <c r="AA11" s="558"/>
      <c r="AB11" s="558"/>
      <c r="AC11" s="558"/>
    </row>
    <row r="12" spans="1:29">
      <c r="J12" s="498"/>
      <c r="K12" s="498"/>
      <c r="L12" s="493"/>
      <c r="M12" s="493"/>
      <c r="N12" s="471"/>
      <c r="O12" s="1307"/>
      <c r="P12" s="1307"/>
      <c r="Q12" s="1307"/>
      <c r="R12" s="1307"/>
      <c r="S12" s="1307"/>
      <c r="T12" s="1307"/>
      <c r="U12" s="1307"/>
    </row>
    <row r="13" spans="1:29">
      <c r="J13" s="498"/>
      <c r="K13" s="498"/>
      <c r="L13" s="1230" t="s">
        <v>444</v>
      </c>
      <c r="M13" s="1230"/>
      <c r="N13" s="1230"/>
      <c r="O13" s="1230"/>
      <c r="P13" s="1230"/>
      <c r="Q13" s="1230"/>
      <c r="R13" s="1230"/>
      <c r="S13" s="1230"/>
      <c r="T13" s="1230"/>
      <c r="U13" s="1230"/>
      <c r="V13" s="1230"/>
      <c r="W13" s="1230" t="s">
        <v>445</v>
      </c>
    </row>
    <row r="14" spans="1:29" ht="14.25" customHeight="1">
      <c r="J14" s="498"/>
      <c r="K14" s="498"/>
      <c r="L14" s="1313" t="s">
        <v>90</v>
      </c>
      <c r="M14" s="1313" t="s">
        <v>602</v>
      </c>
      <c r="N14" s="629"/>
      <c r="O14" s="1314" t="s">
        <v>604</v>
      </c>
      <c r="P14" s="1315"/>
      <c r="Q14" s="1315"/>
      <c r="R14" s="1315"/>
      <c r="S14" s="1315"/>
      <c r="T14" s="1316"/>
      <c r="U14" s="1296" t="s">
        <v>338</v>
      </c>
      <c r="V14" s="1310" t="s">
        <v>273</v>
      </c>
      <c r="W14" s="1230"/>
    </row>
    <row r="15" spans="1:29" ht="14.25" customHeight="1">
      <c r="J15" s="498"/>
      <c r="K15" s="498"/>
      <c r="L15" s="1313"/>
      <c r="M15" s="1313"/>
      <c r="N15" s="630"/>
      <c r="O15" s="1319" t="s">
        <v>578</v>
      </c>
      <c r="P15" s="1317" t="s">
        <v>269</v>
      </c>
      <c r="Q15" s="1318"/>
      <c r="R15" s="1293" t="s">
        <v>615</v>
      </c>
      <c r="S15" s="1294"/>
      <c r="T15" s="1295"/>
      <c r="U15" s="1297"/>
      <c r="V15" s="1311"/>
      <c r="W15" s="1230"/>
    </row>
    <row r="16" spans="1:29" ht="33.75" customHeight="1">
      <c r="J16" s="498"/>
      <c r="K16" s="498"/>
      <c r="L16" s="1313"/>
      <c r="M16" s="1313"/>
      <c r="N16" s="631"/>
      <c r="O16" s="1320"/>
      <c r="P16" s="504" t="s">
        <v>579</v>
      </c>
      <c r="Q16" s="504" t="s">
        <v>6</v>
      </c>
      <c r="R16" s="505" t="s">
        <v>272</v>
      </c>
      <c r="S16" s="1308" t="s">
        <v>271</v>
      </c>
      <c r="T16" s="1309"/>
      <c r="U16" s="1298"/>
      <c r="V16" s="1312"/>
      <c r="W16" s="1230"/>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301">
        <f ca="1">OFFSET(S17,0,-1)+1</f>
        <v>7</v>
      </c>
      <c r="T17" s="1301"/>
      <c r="U17" s="616">
        <f ca="1">OFFSET(U17,0,-2)+1</f>
        <v>8</v>
      </c>
      <c r="V17" s="617">
        <f ca="1">OFFSET(V17,0,-1)</f>
        <v>8</v>
      </c>
      <c r="W17" s="616">
        <f ca="1">OFFSET(W17,0,-1)+1</f>
        <v>9</v>
      </c>
    </row>
    <row r="18" spans="1:29" ht="22.5">
      <c r="A18" s="1284">
        <v>1</v>
      </c>
      <c r="B18" s="812"/>
      <c r="C18" s="812"/>
      <c r="D18" s="812"/>
      <c r="E18" s="813"/>
      <c r="F18" s="814"/>
      <c r="G18" s="814"/>
      <c r="H18" s="814"/>
      <c r="I18" s="815"/>
      <c r="J18" s="810"/>
      <c r="K18" s="817"/>
      <c r="L18" s="561">
        <f>mergeValue(A18)</f>
        <v>1</v>
      </c>
      <c r="M18" s="609" t="s">
        <v>19</v>
      </c>
      <c r="N18" s="614"/>
      <c r="O18" s="1285"/>
      <c r="P18" s="1285"/>
      <c r="Q18" s="1285"/>
      <c r="R18" s="1285"/>
      <c r="S18" s="1285"/>
      <c r="T18" s="1285"/>
      <c r="U18" s="1285"/>
      <c r="V18" s="1285"/>
      <c r="W18" s="1125" t="s">
        <v>718</v>
      </c>
      <c r="Y18" s="557"/>
      <c r="Z18" s="557" t="str">
        <f t="shared" ref="Z18:Z31" si="0">IF(M18="","",M18 )</f>
        <v>Наименование тарифа</v>
      </c>
      <c r="AA18" s="557"/>
      <c r="AB18" s="557"/>
      <c r="AC18" s="557"/>
    </row>
    <row r="19" spans="1:29" ht="22.5">
      <c r="A19" s="1284"/>
      <c r="B19" s="1284">
        <v>1</v>
      </c>
      <c r="C19" s="812"/>
      <c r="D19" s="812"/>
      <c r="E19" s="814"/>
      <c r="F19" s="814"/>
      <c r="G19" s="814"/>
      <c r="H19" s="814"/>
      <c r="I19" s="809"/>
      <c r="J19" s="808"/>
      <c r="K19" s="811"/>
      <c r="L19" s="561" t="str">
        <f>mergeValue(A19) &amp;"."&amp; mergeValue(B19)</f>
        <v>1.1</v>
      </c>
      <c r="M19" s="515" t="s">
        <v>15</v>
      </c>
      <c r="N19" s="614"/>
      <c r="O19" s="1285"/>
      <c r="P19" s="1285"/>
      <c r="Q19" s="1285"/>
      <c r="R19" s="1285"/>
      <c r="S19" s="1285"/>
      <c r="T19" s="1285"/>
      <c r="U19" s="1285"/>
      <c r="V19" s="1285"/>
      <c r="W19" s="1125" t="s">
        <v>459</v>
      </c>
      <c r="Y19" s="557"/>
      <c r="Z19" s="557" t="str">
        <f t="shared" si="0"/>
        <v>Территория действия тарифа</v>
      </c>
      <c r="AA19" s="557"/>
      <c r="AB19" s="557"/>
      <c r="AC19" s="557"/>
    </row>
    <row r="20" spans="1:29" ht="22.5">
      <c r="A20" s="1284"/>
      <c r="B20" s="1284"/>
      <c r="C20" s="1284">
        <v>1</v>
      </c>
      <c r="D20" s="812"/>
      <c r="E20" s="814"/>
      <c r="F20" s="814"/>
      <c r="G20" s="814"/>
      <c r="H20" s="814"/>
      <c r="I20" s="816"/>
      <c r="J20" s="808"/>
      <c r="K20" s="811"/>
      <c r="L20" s="561" t="str">
        <f>mergeValue(A20) &amp;"."&amp; mergeValue(B20)&amp;"."&amp; mergeValue(C20)</f>
        <v>1.1.1</v>
      </c>
      <c r="M20" s="516" t="s">
        <v>7</v>
      </c>
      <c r="N20" s="614"/>
      <c r="O20" s="1285"/>
      <c r="P20" s="1285"/>
      <c r="Q20" s="1285"/>
      <c r="R20" s="1285"/>
      <c r="S20" s="1285"/>
      <c r="T20" s="1285"/>
      <c r="U20" s="1285"/>
      <c r="V20" s="1285"/>
      <c r="W20" s="1125" t="s">
        <v>600</v>
      </c>
      <c r="Y20" s="557"/>
      <c r="Z20" s="557" t="str">
        <f t="shared" si="0"/>
        <v xml:space="preserve">Наименование системы теплоснабжения </v>
      </c>
      <c r="AA20" s="557"/>
      <c r="AB20" s="557"/>
      <c r="AC20" s="557"/>
    </row>
    <row r="21" spans="1:29" ht="22.5">
      <c r="A21" s="1284"/>
      <c r="B21" s="1284"/>
      <c r="C21" s="1284"/>
      <c r="D21" s="1284">
        <v>1</v>
      </c>
      <c r="E21" s="814"/>
      <c r="F21" s="814"/>
      <c r="G21" s="814"/>
      <c r="H21" s="814"/>
      <c r="I21" s="816"/>
      <c r="J21" s="808"/>
      <c r="K21" s="811"/>
      <c r="L21" s="561" t="str">
        <f>mergeValue(A21) &amp;"."&amp; mergeValue(B21)&amp;"."&amp; mergeValue(C21)&amp;"."&amp; mergeValue(D21)</f>
        <v>1.1.1.1</v>
      </c>
      <c r="M21" s="517" t="s">
        <v>21</v>
      </c>
      <c r="N21" s="614"/>
      <c r="O21" s="1285"/>
      <c r="P21" s="1285"/>
      <c r="Q21" s="1285"/>
      <c r="R21" s="1285"/>
      <c r="S21" s="1285"/>
      <c r="T21" s="1285"/>
      <c r="U21" s="1285"/>
      <c r="V21" s="1285"/>
      <c r="W21" s="1125" t="s">
        <v>601</v>
      </c>
      <c r="Y21" s="557"/>
      <c r="Z21" s="557" t="str">
        <f t="shared" si="0"/>
        <v xml:space="preserve">Источник тепловой энергии  </v>
      </c>
      <c r="AA21" s="557"/>
      <c r="AB21" s="557"/>
      <c r="AC21" s="557"/>
    </row>
    <row r="22" spans="1:29" ht="78.75">
      <c r="A22" s="1284"/>
      <c r="B22" s="1284"/>
      <c r="C22" s="1284"/>
      <c r="D22" s="1284"/>
      <c r="E22" s="1284">
        <v>1</v>
      </c>
      <c r="F22" s="814"/>
      <c r="G22" s="814"/>
      <c r="H22" s="812">
        <v>1</v>
      </c>
      <c r="I22" s="1284">
        <v>1</v>
      </c>
      <c r="J22" s="814"/>
      <c r="K22" s="819"/>
      <c r="L22" s="561" t="str">
        <f>mergeValue(A22) &amp;"."&amp; mergeValue(B22)&amp;"."&amp; mergeValue(C22)&amp;"."&amp; mergeValue(D22)&amp;"."&amp; mergeValue(E22)</f>
        <v>1.1.1.1.1</v>
      </c>
      <c r="M22" s="523" t="s">
        <v>8</v>
      </c>
      <c r="N22" s="614"/>
      <c r="O22" s="1286"/>
      <c r="P22" s="1286"/>
      <c r="Q22" s="1286"/>
      <c r="R22" s="1286"/>
      <c r="S22" s="1286"/>
      <c r="T22" s="1286"/>
      <c r="U22" s="1286"/>
      <c r="V22" s="1286"/>
      <c r="W22" s="1125"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4"/>
      <c r="B23" s="1284"/>
      <c r="C23" s="1284"/>
      <c r="D23" s="1284"/>
      <c r="E23" s="1284"/>
      <c r="F23" s="1284">
        <v>1</v>
      </c>
      <c r="G23" s="812"/>
      <c r="H23" s="812"/>
      <c r="I23" s="1284"/>
      <c r="J23" s="1284">
        <v>1</v>
      </c>
      <c r="K23" s="820"/>
      <c r="L23" s="561" t="str">
        <f>mergeValue(A23) &amp;"."&amp; mergeValue(B23)&amp;"."&amp; mergeValue(C23)&amp;"."&amp; mergeValue(D23)&amp;"."&amp; mergeValue(E23)&amp;"."&amp; mergeValue(F23)</f>
        <v>1.1.1.1.1.1</v>
      </c>
      <c r="M23" s="524" t="s">
        <v>9</v>
      </c>
      <c r="N23" s="614"/>
      <c r="O23" s="1287"/>
      <c r="P23" s="1288"/>
      <c r="Q23" s="1288"/>
      <c r="R23" s="1288"/>
      <c r="S23" s="1288"/>
      <c r="T23" s="1288"/>
      <c r="U23" s="1288"/>
      <c r="V23" s="1289"/>
      <c r="W23" s="1125" t="s">
        <v>720</v>
      </c>
      <c r="Y23" s="557"/>
      <c r="Z23" s="557" t="str">
        <f t="shared" si="0"/>
        <v>Группа потребителей</v>
      </c>
      <c r="AA23" s="557"/>
      <c r="AB23" s="557"/>
      <c r="AC23" s="557"/>
    </row>
    <row r="24" spans="1:29" ht="122.1" customHeight="1">
      <c r="A24" s="1284"/>
      <c r="B24" s="1284"/>
      <c r="C24" s="1284"/>
      <c r="D24" s="1284"/>
      <c r="E24" s="1284"/>
      <c r="F24" s="1284"/>
      <c r="G24" s="812">
        <v>1</v>
      </c>
      <c r="H24" s="812"/>
      <c r="I24" s="1284"/>
      <c r="J24" s="1284"/>
      <c r="K24" s="820">
        <v>1</v>
      </c>
      <c r="L24" s="561" t="str">
        <f>mergeValue(A24) &amp;"."&amp; mergeValue(B24)&amp;"."&amp; mergeValue(C24)&amp;"."&amp; mergeValue(D24)&amp;"."&amp; mergeValue(E24)&amp;"."&amp; mergeValue(F24)&amp;"."&amp; mergeValue(G24)</f>
        <v>1.1.1.1.1.1.1</v>
      </c>
      <c r="M24" s="1084"/>
      <c r="N24" s="614"/>
      <c r="O24" s="531"/>
      <c r="P24" s="531"/>
      <c r="Q24" s="1034"/>
      <c r="R24" s="1291"/>
      <c r="S24" s="1292" t="s">
        <v>82</v>
      </c>
      <c r="T24" s="1291"/>
      <c r="U24" s="1292" t="s">
        <v>83</v>
      </c>
      <c r="V24" s="531"/>
      <c r="W24" s="1302" t="s">
        <v>721</v>
      </c>
      <c r="X24" s="553" t="str">
        <f>strCheckDate(O25:V25)</f>
        <v/>
      </c>
      <c r="Y24" s="557"/>
      <c r="Z24" s="557" t="str">
        <f t="shared" si="0"/>
        <v/>
      </c>
      <c r="AA24" s="557"/>
      <c r="AB24" s="557"/>
      <c r="AC24" s="557"/>
    </row>
    <row r="25" spans="1:29" ht="11.25" hidden="1">
      <c r="A25" s="1284"/>
      <c r="B25" s="1284"/>
      <c r="C25" s="1284"/>
      <c r="D25" s="1284"/>
      <c r="E25" s="1284"/>
      <c r="F25" s="1284"/>
      <c r="G25" s="812"/>
      <c r="H25" s="812"/>
      <c r="I25" s="1284"/>
      <c r="J25" s="1284"/>
      <c r="K25" s="820"/>
      <c r="L25" s="568"/>
      <c r="M25" s="614"/>
      <c r="N25" s="614"/>
      <c r="O25" s="531"/>
      <c r="P25" s="531"/>
      <c r="Q25" s="552" t="str">
        <f>R24 &amp; "-" &amp; T24</f>
        <v>-</v>
      </c>
      <c r="R25" s="1291"/>
      <c r="S25" s="1292"/>
      <c r="T25" s="1291"/>
      <c r="U25" s="1292"/>
      <c r="V25" s="531"/>
      <c r="W25" s="1303"/>
      <c r="Y25" s="557"/>
      <c r="Z25" s="557" t="str">
        <f t="shared" si="0"/>
        <v/>
      </c>
      <c r="AA25" s="557"/>
      <c r="AB25" s="557"/>
      <c r="AC25" s="557"/>
    </row>
    <row r="26" spans="1:29" ht="15" customHeight="1">
      <c r="A26" s="1284"/>
      <c r="B26" s="1284"/>
      <c r="C26" s="1284"/>
      <c r="D26" s="1284"/>
      <c r="E26" s="1284"/>
      <c r="F26" s="1284"/>
      <c r="G26" s="814"/>
      <c r="H26" s="812"/>
      <c r="I26" s="1284"/>
      <c r="J26" s="1284"/>
      <c r="K26" s="819"/>
      <c r="L26" s="507"/>
      <c r="M26" s="526" t="s">
        <v>24</v>
      </c>
      <c r="N26" s="533"/>
      <c r="O26" s="533"/>
      <c r="P26" s="533"/>
      <c r="Q26" s="533"/>
      <c r="R26" s="533"/>
      <c r="S26" s="533"/>
      <c r="T26" s="533"/>
      <c r="U26" s="533"/>
      <c r="V26" s="529"/>
      <c r="W26" s="1304"/>
      <c r="Y26" s="557"/>
      <c r="Z26" s="557" t="str">
        <f t="shared" si="0"/>
        <v>Добавить вид теплоносителя (параметры теплоносителя)</v>
      </c>
      <c r="AA26" s="557"/>
      <c r="AB26" s="557"/>
      <c r="AC26" s="557"/>
    </row>
    <row r="27" spans="1:29" ht="15" customHeight="1">
      <c r="A27" s="1284"/>
      <c r="B27" s="1284"/>
      <c r="C27" s="1284"/>
      <c r="D27" s="1284"/>
      <c r="E27" s="1284"/>
      <c r="F27" s="814"/>
      <c r="G27" s="814"/>
      <c r="H27" s="812"/>
      <c r="I27" s="1284"/>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4"/>
      <c r="B28" s="1284"/>
      <c r="C28" s="1284"/>
      <c r="D28" s="1284"/>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4"/>
      <c r="B29" s="1284"/>
      <c r="C29" s="1284"/>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4"/>
      <c r="B30" s="1284"/>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4"/>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8" t="s">
        <v>470</v>
      </c>
      <c r="G2" s="1279"/>
      <c r="H2" s="1280"/>
      <c r="I2" s="756"/>
    </row>
    <row r="3" spans="1:20" ht="3" customHeight="1"/>
    <row r="4" spans="1:20" s="954" customFormat="1" ht="11.25">
      <c r="A4" s="960"/>
      <c r="B4" s="960"/>
      <c r="C4" s="960"/>
      <c r="D4" s="960"/>
      <c r="F4" s="1230" t="s">
        <v>444</v>
      </c>
      <c r="G4" s="1230"/>
      <c r="H4" s="1230"/>
      <c r="I4" s="1281"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81"/>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29.04.2019</v>
      </c>
      <c r="I7" s="766" t="s">
        <v>472</v>
      </c>
      <c r="J7" s="583"/>
      <c r="K7" s="960"/>
      <c r="L7" s="960"/>
      <c r="M7" s="960"/>
      <c r="N7" s="960"/>
      <c r="O7" s="960"/>
      <c r="P7" s="960"/>
      <c r="Q7" s="960"/>
      <c r="R7" s="960"/>
      <c r="S7" s="960"/>
      <c r="T7" s="960"/>
    </row>
    <row r="8" spans="1:20" s="954" customFormat="1" ht="45">
      <c r="A8" s="1282">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82"/>
      <c r="B9" s="960"/>
      <c r="C9" s="960"/>
      <c r="D9" s="960"/>
      <c r="F9" s="976" t="str">
        <f>"3." &amp;mergeValue(A9)</f>
        <v>3.1</v>
      </c>
      <c r="G9" s="765" t="s">
        <v>474</v>
      </c>
      <c r="H9" s="974" t="str">
        <f>IF('Перечень тарифов'!F21="","наименование отсутствует","" &amp; 'Перечень тарифов'!F21 &amp; "")</f>
        <v>Передача. Тепловая энергия; Сбыт. Тепловая энергия</v>
      </c>
      <c r="I9" s="766" t="s">
        <v>566</v>
      </c>
      <c r="J9" s="583"/>
      <c r="K9" s="960"/>
      <c r="L9" s="960"/>
      <c r="M9" s="960"/>
      <c r="N9" s="960"/>
      <c r="O9" s="960"/>
      <c r="P9" s="960"/>
      <c r="Q9" s="960"/>
      <c r="R9" s="960"/>
      <c r="S9" s="960"/>
      <c r="T9" s="960"/>
    </row>
    <row r="10" spans="1:20" s="954" customFormat="1" ht="22.5">
      <c r="A10" s="1282"/>
      <c r="B10" s="960"/>
      <c r="C10" s="960"/>
      <c r="D10" s="960"/>
      <c r="F10" s="976" t="str">
        <f>"4."&amp;mergeValue(A10)</f>
        <v>4.1</v>
      </c>
      <c r="G10" s="765" t="s">
        <v>475</v>
      </c>
      <c r="H10" s="978" t="s">
        <v>448</v>
      </c>
      <c r="I10" s="766"/>
      <c r="J10" s="583"/>
      <c r="K10" s="960"/>
      <c r="L10" s="960"/>
      <c r="M10" s="960"/>
      <c r="N10" s="960"/>
      <c r="O10" s="960"/>
      <c r="P10" s="960"/>
      <c r="Q10" s="960"/>
      <c r="R10" s="960"/>
      <c r="S10" s="960"/>
      <c r="T10" s="960"/>
    </row>
    <row r="11" spans="1:20" s="954" customFormat="1" ht="18.75">
      <c r="A11" s="1282"/>
      <c r="B11" s="1282">
        <v>1</v>
      </c>
      <c r="C11" s="970"/>
      <c r="D11" s="970"/>
      <c r="F11" s="976" t="str">
        <f>"4."&amp;mergeValue(A11) &amp;"."&amp;mergeValue(B11)</f>
        <v>4.1.1</v>
      </c>
      <c r="G11" s="777" t="s">
        <v>570</v>
      </c>
      <c r="H11" s="974" t="str">
        <f>IF(region_name="","",region_name)</f>
        <v>Волгоградская область</v>
      </c>
      <c r="I11" s="766" t="s">
        <v>478</v>
      </c>
      <c r="J11" s="583"/>
      <c r="K11" s="960"/>
      <c r="L11" s="960"/>
      <c r="M11" s="960"/>
      <c r="N11" s="960"/>
      <c r="O11" s="960"/>
      <c r="P11" s="960"/>
      <c r="Q11" s="960"/>
      <c r="R11" s="960"/>
      <c r="S11" s="960"/>
      <c r="T11" s="960"/>
    </row>
    <row r="12" spans="1:20" s="954" customFormat="1" ht="22.5">
      <c r="A12" s="1282"/>
      <c r="B12" s="1282"/>
      <c r="C12" s="1282">
        <v>1</v>
      </c>
      <c r="D12" s="970"/>
      <c r="F12" s="976" t="str">
        <f>"4."&amp;mergeValue(A12) &amp;"."&amp;mergeValue(B12)&amp;"."&amp;mergeValue(C12)</f>
        <v>4.1.1.1</v>
      </c>
      <c r="G12" s="767" t="s">
        <v>476</v>
      </c>
      <c r="H12" s="974" t="str">
        <f>IF(Территории!H13="","","" &amp; Территории!H13 &amp; "")</f>
        <v>городской округ город Волжский</v>
      </c>
      <c r="I12" s="766" t="s">
        <v>479</v>
      </c>
      <c r="J12" s="583"/>
      <c r="K12" s="960"/>
      <c r="L12" s="960"/>
      <c r="M12" s="960"/>
      <c r="N12" s="960"/>
      <c r="O12" s="960"/>
      <c r="P12" s="960"/>
      <c r="Q12" s="960"/>
      <c r="R12" s="960"/>
      <c r="S12" s="960"/>
      <c r="T12" s="960"/>
    </row>
    <row r="13" spans="1:20" s="954" customFormat="1" ht="56.25">
      <c r="A13" s="1282"/>
      <c r="B13" s="1282"/>
      <c r="C13" s="1282"/>
      <c r="D13" s="970">
        <v>1</v>
      </c>
      <c r="F13" s="976" t="str">
        <f>"4."&amp;mergeValue(A13) &amp;"."&amp;mergeValue(B13)&amp;"."&amp;mergeValue(C13)&amp;"."&amp;mergeValue(D13)</f>
        <v>4.1.1.1.1</v>
      </c>
      <c r="G13" s="768" t="s">
        <v>477</v>
      </c>
      <c r="H13" s="974" t="str">
        <f>IF(Территории!R14="","","" &amp; Территории!R14 &amp; "")</f>
        <v>городской округ город Волжский (18710000)</v>
      </c>
      <c r="I13" s="1184"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7" t="s">
        <v>571</v>
      </c>
      <c r="H15" s="1277"/>
      <c r="I15" s="930"/>
      <c r="J15" s="735"/>
      <c r="K15" s="735"/>
      <c r="L15" s="735"/>
      <c r="M15" s="735"/>
      <c r="N15" s="735"/>
      <c r="O15" s="735"/>
      <c r="P15" s="735"/>
      <c r="Q15" s="735"/>
      <c r="R15" s="735"/>
      <c r="S15" s="735"/>
      <c r="T15" s="73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4" zoomScaleNormal="100" workbookViewId="0">
      <selection activeCell="AA24" sqref="AA24:AA25"/>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12.140625" style="1068" customWidth="1"/>
    <col min="23" max="24" width="23.7109375" style="1068" hidden="1" customWidth="1"/>
    <col min="25" max="25" width="9.85546875" style="1068" customWidth="1"/>
    <col min="26" max="26" width="3.7109375" style="1068" customWidth="1"/>
    <col min="27" max="27" width="11.7109375" style="1068" customWidth="1"/>
    <col min="28" max="28" width="8.5703125" style="1068" hidden="1" customWidth="1"/>
    <col min="29" max="29" width="4.7109375" style="937" customWidth="1"/>
    <col min="30" max="30" width="115.7109375" style="937" customWidth="1"/>
    <col min="31" max="32" width="10.5703125" style="955"/>
    <col min="33" max="33" width="11.140625" style="955" customWidth="1"/>
    <col min="34" max="41" width="10.5703125" style="955"/>
    <col min="42" max="263" width="10.5703125" style="937"/>
    <col min="264" max="271" width="0" style="937" hidden="1" customWidth="1"/>
    <col min="272" max="272" width="3.7109375" style="937" customWidth="1"/>
    <col min="273" max="273" width="3.85546875" style="937" customWidth="1"/>
    <col min="274" max="274" width="3.7109375" style="937" customWidth="1"/>
    <col min="275" max="275" width="12.7109375" style="937" customWidth="1"/>
    <col min="276" max="276" width="52.7109375" style="937" customWidth="1"/>
    <col min="277" max="280" width="0" style="937" hidden="1" customWidth="1"/>
    <col min="281" max="281" width="12.28515625" style="937" customWidth="1"/>
    <col min="282" max="282" width="6.42578125" style="937" customWidth="1"/>
    <col min="283" max="283" width="12.28515625" style="937" customWidth="1"/>
    <col min="284" max="284" width="0" style="937" hidden="1" customWidth="1"/>
    <col min="285" max="285" width="3.7109375" style="937" customWidth="1"/>
    <col min="286" max="286" width="11.140625" style="937" bestFit="1" customWidth="1"/>
    <col min="287" max="288" width="10.5703125" style="937"/>
    <col min="289" max="289" width="11.140625" style="937" customWidth="1"/>
    <col min="290" max="519" width="10.5703125" style="937"/>
    <col min="520" max="527" width="0" style="937" hidden="1" customWidth="1"/>
    <col min="528" max="528" width="3.7109375" style="937" customWidth="1"/>
    <col min="529" max="529" width="3.85546875" style="937" customWidth="1"/>
    <col min="530" max="530" width="3.7109375" style="937" customWidth="1"/>
    <col min="531" max="531" width="12.7109375" style="937" customWidth="1"/>
    <col min="532" max="532" width="52.7109375" style="937" customWidth="1"/>
    <col min="533" max="536" width="0" style="937" hidden="1" customWidth="1"/>
    <col min="537" max="537" width="12.28515625" style="937" customWidth="1"/>
    <col min="538" max="538" width="6.42578125" style="937" customWidth="1"/>
    <col min="539" max="539" width="12.28515625" style="937" customWidth="1"/>
    <col min="540" max="540" width="0" style="937" hidden="1" customWidth="1"/>
    <col min="541" max="541" width="3.7109375" style="937" customWidth="1"/>
    <col min="542" max="542" width="11.140625" style="937" bestFit="1" customWidth="1"/>
    <col min="543" max="544" width="10.5703125" style="937"/>
    <col min="545" max="545" width="11.140625" style="937" customWidth="1"/>
    <col min="546" max="775" width="10.5703125" style="937"/>
    <col min="776" max="783" width="0" style="937" hidden="1" customWidth="1"/>
    <col min="784" max="784" width="3.7109375" style="937" customWidth="1"/>
    <col min="785" max="785" width="3.85546875" style="937" customWidth="1"/>
    <col min="786" max="786" width="3.7109375" style="937" customWidth="1"/>
    <col min="787" max="787" width="12.7109375" style="937" customWidth="1"/>
    <col min="788" max="788" width="52.7109375" style="937" customWidth="1"/>
    <col min="789" max="792" width="0" style="937" hidden="1" customWidth="1"/>
    <col min="793" max="793" width="12.28515625" style="937" customWidth="1"/>
    <col min="794" max="794" width="6.42578125" style="937" customWidth="1"/>
    <col min="795" max="795" width="12.28515625" style="937" customWidth="1"/>
    <col min="796" max="796" width="0" style="937" hidden="1" customWidth="1"/>
    <col min="797" max="797" width="3.7109375" style="937" customWidth="1"/>
    <col min="798" max="798" width="11.140625" style="937" bestFit="1" customWidth="1"/>
    <col min="799" max="800" width="10.5703125" style="937"/>
    <col min="801" max="801" width="11.140625" style="937" customWidth="1"/>
    <col min="802" max="1031" width="10.5703125" style="937"/>
    <col min="1032" max="1039" width="0" style="937" hidden="1" customWidth="1"/>
    <col min="1040" max="1040" width="3.7109375" style="937" customWidth="1"/>
    <col min="1041" max="1041" width="3.85546875" style="937" customWidth="1"/>
    <col min="1042" max="1042" width="3.7109375" style="937" customWidth="1"/>
    <col min="1043" max="1043" width="12.7109375" style="937" customWidth="1"/>
    <col min="1044" max="1044" width="52.7109375" style="937" customWidth="1"/>
    <col min="1045" max="1048" width="0" style="937" hidden="1" customWidth="1"/>
    <col min="1049" max="1049" width="12.28515625" style="937" customWidth="1"/>
    <col min="1050" max="1050" width="6.42578125" style="937" customWidth="1"/>
    <col min="1051" max="1051" width="12.28515625" style="937" customWidth="1"/>
    <col min="1052" max="1052" width="0" style="937" hidden="1" customWidth="1"/>
    <col min="1053" max="1053" width="3.7109375" style="937" customWidth="1"/>
    <col min="1054" max="1054" width="11.140625" style="937" bestFit="1" customWidth="1"/>
    <col min="1055" max="1056" width="10.5703125" style="937"/>
    <col min="1057" max="1057" width="11.140625" style="937" customWidth="1"/>
    <col min="1058" max="1287" width="10.5703125" style="937"/>
    <col min="1288" max="1295" width="0" style="937" hidden="1" customWidth="1"/>
    <col min="1296" max="1296" width="3.7109375" style="937" customWidth="1"/>
    <col min="1297" max="1297" width="3.85546875" style="937" customWidth="1"/>
    <col min="1298" max="1298" width="3.7109375" style="937" customWidth="1"/>
    <col min="1299" max="1299" width="12.7109375" style="937" customWidth="1"/>
    <col min="1300" max="1300" width="52.7109375" style="937" customWidth="1"/>
    <col min="1301" max="1304" width="0" style="937" hidden="1" customWidth="1"/>
    <col min="1305" max="1305" width="12.28515625" style="937" customWidth="1"/>
    <col min="1306" max="1306" width="6.42578125" style="937" customWidth="1"/>
    <col min="1307" max="1307" width="12.28515625" style="937" customWidth="1"/>
    <col min="1308" max="1308" width="0" style="937" hidden="1" customWidth="1"/>
    <col min="1309" max="1309" width="3.7109375" style="937" customWidth="1"/>
    <col min="1310" max="1310" width="11.140625" style="937" bestFit="1" customWidth="1"/>
    <col min="1311" max="1312" width="10.5703125" style="937"/>
    <col min="1313" max="1313" width="11.140625" style="937" customWidth="1"/>
    <col min="1314" max="1543" width="10.5703125" style="937"/>
    <col min="1544" max="1551" width="0" style="937" hidden="1" customWidth="1"/>
    <col min="1552" max="1552" width="3.7109375" style="937" customWidth="1"/>
    <col min="1553" max="1553" width="3.85546875" style="937" customWidth="1"/>
    <col min="1554" max="1554" width="3.7109375" style="937" customWidth="1"/>
    <col min="1555" max="1555" width="12.7109375" style="937" customWidth="1"/>
    <col min="1556" max="1556" width="52.7109375" style="937" customWidth="1"/>
    <col min="1557" max="1560" width="0" style="937" hidden="1" customWidth="1"/>
    <col min="1561" max="1561" width="12.28515625" style="937" customWidth="1"/>
    <col min="1562" max="1562" width="6.42578125" style="937" customWidth="1"/>
    <col min="1563" max="1563" width="12.28515625" style="937" customWidth="1"/>
    <col min="1564" max="1564" width="0" style="937" hidden="1" customWidth="1"/>
    <col min="1565" max="1565" width="3.7109375" style="937" customWidth="1"/>
    <col min="1566" max="1566" width="11.140625" style="937" bestFit="1" customWidth="1"/>
    <col min="1567" max="1568" width="10.5703125" style="937"/>
    <col min="1569" max="1569" width="11.140625" style="937" customWidth="1"/>
    <col min="1570" max="1799" width="10.5703125" style="937"/>
    <col min="1800" max="1807" width="0" style="937" hidden="1" customWidth="1"/>
    <col min="1808" max="1808" width="3.7109375" style="937" customWidth="1"/>
    <col min="1809" max="1809" width="3.85546875" style="937" customWidth="1"/>
    <col min="1810" max="1810" width="3.7109375" style="937" customWidth="1"/>
    <col min="1811" max="1811" width="12.7109375" style="937" customWidth="1"/>
    <col min="1812" max="1812" width="52.7109375" style="937" customWidth="1"/>
    <col min="1813" max="1816" width="0" style="937" hidden="1" customWidth="1"/>
    <col min="1817" max="1817" width="12.28515625" style="937" customWidth="1"/>
    <col min="1818" max="1818" width="6.42578125" style="937" customWidth="1"/>
    <col min="1819" max="1819" width="12.28515625" style="937" customWidth="1"/>
    <col min="1820" max="1820" width="0" style="937" hidden="1" customWidth="1"/>
    <col min="1821" max="1821" width="3.7109375" style="937" customWidth="1"/>
    <col min="1822" max="1822" width="11.140625" style="937" bestFit="1" customWidth="1"/>
    <col min="1823" max="1824" width="10.5703125" style="937"/>
    <col min="1825" max="1825" width="11.140625" style="937" customWidth="1"/>
    <col min="1826" max="2055" width="10.5703125" style="937"/>
    <col min="2056" max="2063" width="0" style="937" hidden="1" customWidth="1"/>
    <col min="2064" max="2064" width="3.7109375" style="937" customWidth="1"/>
    <col min="2065" max="2065" width="3.85546875" style="937" customWidth="1"/>
    <col min="2066" max="2066" width="3.7109375" style="937" customWidth="1"/>
    <col min="2067" max="2067" width="12.7109375" style="937" customWidth="1"/>
    <col min="2068" max="2068" width="52.7109375" style="937" customWidth="1"/>
    <col min="2069" max="2072" width="0" style="937" hidden="1" customWidth="1"/>
    <col min="2073" max="2073" width="12.28515625" style="937" customWidth="1"/>
    <col min="2074" max="2074" width="6.42578125" style="937" customWidth="1"/>
    <col min="2075" max="2075" width="12.28515625" style="937" customWidth="1"/>
    <col min="2076" max="2076" width="0" style="937" hidden="1" customWidth="1"/>
    <col min="2077" max="2077" width="3.7109375" style="937" customWidth="1"/>
    <col min="2078" max="2078" width="11.140625" style="937" bestFit="1" customWidth="1"/>
    <col min="2079" max="2080" width="10.5703125" style="937"/>
    <col min="2081" max="2081" width="11.140625" style="937" customWidth="1"/>
    <col min="2082" max="2311" width="10.5703125" style="937"/>
    <col min="2312" max="2319" width="0" style="937" hidden="1" customWidth="1"/>
    <col min="2320" max="2320" width="3.7109375" style="937" customWidth="1"/>
    <col min="2321" max="2321" width="3.85546875" style="937" customWidth="1"/>
    <col min="2322" max="2322" width="3.7109375" style="937" customWidth="1"/>
    <col min="2323" max="2323" width="12.7109375" style="937" customWidth="1"/>
    <col min="2324" max="2324" width="52.7109375" style="937" customWidth="1"/>
    <col min="2325" max="2328" width="0" style="937" hidden="1" customWidth="1"/>
    <col min="2329" max="2329" width="12.28515625" style="937" customWidth="1"/>
    <col min="2330" max="2330" width="6.42578125" style="937" customWidth="1"/>
    <col min="2331" max="2331" width="12.28515625" style="937" customWidth="1"/>
    <col min="2332" max="2332" width="0" style="937" hidden="1" customWidth="1"/>
    <col min="2333" max="2333" width="3.7109375" style="937" customWidth="1"/>
    <col min="2334" max="2334" width="11.140625" style="937" bestFit="1" customWidth="1"/>
    <col min="2335" max="2336" width="10.5703125" style="937"/>
    <col min="2337" max="2337" width="11.140625" style="937" customWidth="1"/>
    <col min="2338" max="2567" width="10.5703125" style="937"/>
    <col min="2568" max="2575" width="0" style="937" hidden="1" customWidth="1"/>
    <col min="2576" max="2576" width="3.7109375" style="937" customWidth="1"/>
    <col min="2577" max="2577" width="3.85546875" style="937" customWidth="1"/>
    <col min="2578" max="2578" width="3.7109375" style="937" customWidth="1"/>
    <col min="2579" max="2579" width="12.7109375" style="937" customWidth="1"/>
    <col min="2580" max="2580" width="52.7109375" style="937" customWidth="1"/>
    <col min="2581" max="2584" width="0" style="937" hidden="1" customWidth="1"/>
    <col min="2585" max="2585" width="12.28515625" style="937" customWidth="1"/>
    <col min="2586" max="2586" width="6.42578125" style="937" customWidth="1"/>
    <col min="2587" max="2587" width="12.28515625" style="937" customWidth="1"/>
    <col min="2588" max="2588" width="0" style="937" hidden="1" customWidth="1"/>
    <col min="2589" max="2589" width="3.7109375" style="937" customWidth="1"/>
    <col min="2590" max="2590" width="11.140625" style="937" bestFit="1" customWidth="1"/>
    <col min="2591" max="2592" width="10.5703125" style="937"/>
    <col min="2593" max="2593" width="11.140625" style="937" customWidth="1"/>
    <col min="2594" max="2823" width="10.5703125" style="937"/>
    <col min="2824" max="2831" width="0" style="937" hidden="1" customWidth="1"/>
    <col min="2832" max="2832" width="3.7109375" style="937" customWidth="1"/>
    <col min="2833" max="2833" width="3.85546875" style="937" customWidth="1"/>
    <col min="2834" max="2834" width="3.7109375" style="937" customWidth="1"/>
    <col min="2835" max="2835" width="12.7109375" style="937" customWidth="1"/>
    <col min="2836" max="2836" width="52.7109375" style="937" customWidth="1"/>
    <col min="2837" max="2840" width="0" style="937" hidden="1" customWidth="1"/>
    <col min="2841" max="2841" width="12.28515625" style="937" customWidth="1"/>
    <col min="2842" max="2842" width="6.42578125" style="937" customWidth="1"/>
    <col min="2843" max="2843" width="12.28515625" style="937" customWidth="1"/>
    <col min="2844" max="2844" width="0" style="937" hidden="1" customWidth="1"/>
    <col min="2845" max="2845" width="3.7109375" style="937" customWidth="1"/>
    <col min="2846" max="2846" width="11.140625" style="937" bestFit="1" customWidth="1"/>
    <col min="2847" max="2848" width="10.5703125" style="937"/>
    <col min="2849" max="2849" width="11.140625" style="937" customWidth="1"/>
    <col min="2850" max="3079" width="10.5703125" style="937"/>
    <col min="3080" max="3087" width="0" style="937" hidden="1" customWidth="1"/>
    <col min="3088" max="3088" width="3.7109375" style="937" customWidth="1"/>
    <col min="3089" max="3089" width="3.85546875" style="937" customWidth="1"/>
    <col min="3090" max="3090" width="3.7109375" style="937" customWidth="1"/>
    <col min="3091" max="3091" width="12.7109375" style="937" customWidth="1"/>
    <col min="3092" max="3092" width="52.7109375" style="937" customWidth="1"/>
    <col min="3093" max="3096" width="0" style="937" hidden="1" customWidth="1"/>
    <col min="3097" max="3097" width="12.28515625" style="937" customWidth="1"/>
    <col min="3098" max="3098" width="6.42578125" style="937" customWidth="1"/>
    <col min="3099" max="3099" width="12.28515625" style="937" customWidth="1"/>
    <col min="3100" max="3100" width="0" style="937" hidden="1" customWidth="1"/>
    <col min="3101" max="3101" width="3.7109375" style="937" customWidth="1"/>
    <col min="3102" max="3102" width="11.140625" style="937" bestFit="1" customWidth="1"/>
    <col min="3103" max="3104" width="10.5703125" style="937"/>
    <col min="3105" max="3105" width="11.140625" style="937" customWidth="1"/>
    <col min="3106" max="3335" width="10.5703125" style="937"/>
    <col min="3336" max="3343" width="0" style="937" hidden="1" customWidth="1"/>
    <col min="3344" max="3344" width="3.7109375" style="937" customWidth="1"/>
    <col min="3345" max="3345" width="3.85546875" style="937" customWidth="1"/>
    <col min="3346" max="3346" width="3.7109375" style="937" customWidth="1"/>
    <col min="3347" max="3347" width="12.7109375" style="937" customWidth="1"/>
    <col min="3348" max="3348" width="52.7109375" style="937" customWidth="1"/>
    <col min="3349" max="3352" width="0" style="937" hidden="1" customWidth="1"/>
    <col min="3353" max="3353" width="12.28515625" style="937" customWidth="1"/>
    <col min="3354" max="3354" width="6.42578125" style="937" customWidth="1"/>
    <col min="3355" max="3355" width="12.28515625" style="937" customWidth="1"/>
    <col min="3356" max="3356" width="0" style="937" hidden="1" customWidth="1"/>
    <col min="3357" max="3357" width="3.7109375" style="937" customWidth="1"/>
    <col min="3358" max="3358" width="11.140625" style="937" bestFit="1" customWidth="1"/>
    <col min="3359" max="3360" width="10.5703125" style="937"/>
    <col min="3361" max="3361" width="11.140625" style="937" customWidth="1"/>
    <col min="3362" max="3591" width="10.5703125" style="937"/>
    <col min="3592" max="3599" width="0" style="937" hidden="1" customWidth="1"/>
    <col min="3600" max="3600" width="3.7109375" style="937" customWidth="1"/>
    <col min="3601" max="3601" width="3.85546875" style="937" customWidth="1"/>
    <col min="3602" max="3602" width="3.7109375" style="937" customWidth="1"/>
    <col min="3603" max="3603" width="12.7109375" style="937" customWidth="1"/>
    <col min="3604" max="3604" width="52.7109375" style="937" customWidth="1"/>
    <col min="3605" max="3608" width="0" style="937" hidden="1" customWidth="1"/>
    <col min="3609" max="3609" width="12.28515625" style="937" customWidth="1"/>
    <col min="3610" max="3610" width="6.42578125" style="937" customWidth="1"/>
    <col min="3611" max="3611" width="12.28515625" style="937" customWidth="1"/>
    <col min="3612" max="3612" width="0" style="937" hidden="1" customWidth="1"/>
    <col min="3613" max="3613" width="3.7109375" style="937" customWidth="1"/>
    <col min="3614" max="3614" width="11.140625" style="937" bestFit="1" customWidth="1"/>
    <col min="3615" max="3616" width="10.5703125" style="937"/>
    <col min="3617" max="3617" width="11.140625" style="937" customWidth="1"/>
    <col min="3618" max="3847" width="10.5703125" style="937"/>
    <col min="3848" max="3855" width="0" style="937" hidden="1" customWidth="1"/>
    <col min="3856" max="3856" width="3.7109375" style="937" customWidth="1"/>
    <col min="3857" max="3857" width="3.85546875" style="937" customWidth="1"/>
    <col min="3858" max="3858" width="3.7109375" style="937" customWidth="1"/>
    <col min="3859" max="3859" width="12.7109375" style="937" customWidth="1"/>
    <col min="3860" max="3860" width="52.7109375" style="937" customWidth="1"/>
    <col min="3861" max="3864" width="0" style="937" hidden="1" customWidth="1"/>
    <col min="3865" max="3865" width="12.28515625" style="937" customWidth="1"/>
    <col min="3866" max="3866" width="6.42578125" style="937" customWidth="1"/>
    <col min="3867" max="3867" width="12.28515625" style="937" customWidth="1"/>
    <col min="3868" max="3868" width="0" style="937" hidden="1" customWidth="1"/>
    <col min="3869" max="3869" width="3.7109375" style="937" customWidth="1"/>
    <col min="3870" max="3870" width="11.140625" style="937" bestFit="1" customWidth="1"/>
    <col min="3871" max="3872" width="10.5703125" style="937"/>
    <col min="3873" max="3873" width="11.140625" style="937" customWidth="1"/>
    <col min="3874" max="4103" width="10.5703125" style="937"/>
    <col min="4104" max="4111" width="0" style="937" hidden="1" customWidth="1"/>
    <col min="4112" max="4112" width="3.7109375" style="937" customWidth="1"/>
    <col min="4113" max="4113" width="3.85546875" style="937" customWidth="1"/>
    <col min="4114" max="4114" width="3.7109375" style="937" customWidth="1"/>
    <col min="4115" max="4115" width="12.7109375" style="937" customWidth="1"/>
    <col min="4116" max="4116" width="52.7109375" style="937" customWidth="1"/>
    <col min="4117" max="4120" width="0" style="937" hidden="1" customWidth="1"/>
    <col min="4121" max="4121" width="12.28515625" style="937" customWidth="1"/>
    <col min="4122" max="4122" width="6.42578125" style="937" customWidth="1"/>
    <col min="4123" max="4123" width="12.28515625" style="937" customWidth="1"/>
    <col min="4124" max="4124" width="0" style="937" hidden="1" customWidth="1"/>
    <col min="4125" max="4125" width="3.7109375" style="937" customWidth="1"/>
    <col min="4126" max="4126" width="11.140625" style="937" bestFit="1" customWidth="1"/>
    <col min="4127" max="4128" width="10.5703125" style="937"/>
    <col min="4129" max="4129" width="11.140625" style="937" customWidth="1"/>
    <col min="4130" max="4359" width="10.5703125" style="937"/>
    <col min="4360" max="4367" width="0" style="937" hidden="1" customWidth="1"/>
    <col min="4368" max="4368" width="3.7109375" style="937" customWidth="1"/>
    <col min="4369" max="4369" width="3.85546875" style="937" customWidth="1"/>
    <col min="4370" max="4370" width="3.7109375" style="937" customWidth="1"/>
    <col min="4371" max="4371" width="12.7109375" style="937" customWidth="1"/>
    <col min="4372" max="4372" width="52.7109375" style="937" customWidth="1"/>
    <col min="4373" max="4376" width="0" style="937" hidden="1" customWidth="1"/>
    <col min="4377" max="4377" width="12.28515625" style="937" customWidth="1"/>
    <col min="4378" max="4378" width="6.42578125" style="937" customWidth="1"/>
    <col min="4379" max="4379" width="12.28515625" style="937" customWidth="1"/>
    <col min="4380" max="4380" width="0" style="937" hidden="1" customWidth="1"/>
    <col min="4381" max="4381" width="3.7109375" style="937" customWidth="1"/>
    <col min="4382" max="4382" width="11.140625" style="937" bestFit="1" customWidth="1"/>
    <col min="4383" max="4384" width="10.5703125" style="937"/>
    <col min="4385" max="4385" width="11.140625" style="937" customWidth="1"/>
    <col min="4386" max="4615" width="10.5703125" style="937"/>
    <col min="4616" max="4623" width="0" style="937" hidden="1" customWidth="1"/>
    <col min="4624" max="4624" width="3.7109375" style="937" customWidth="1"/>
    <col min="4625" max="4625" width="3.85546875" style="937" customWidth="1"/>
    <col min="4626" max="4626" width="3.7109375" style="937" customWidth="1"/>
    <col min="4627" max="4627" width="12.7109375" style="937" customWidth="1"/>
    <col min="4628" max="4628" width="52.7109375" style="937" customWidth="1"/>
    <col min="4629" max="4632" width="0" style="937" hidden="1" customWidth="1"/>
    <col min="4633" max="4633" width="12.28515625" style="937" customWidth="1"/>
    <col min="4634" max="4634" width="6.42578125" style="937" customWidth="1"/>
    <col min="4635" max="4635" width="12.28515625" style="937" customWidth="1"/>
    <col min="4636" max="4636" width="0" style="937" hidden="1" customWidth="1"/>
    <col min="4637" max="4637" width="3.7109375" style="937" customWidth="1"/>
    <col min="4638" max="4638" width="11.140625" style="937" bestFit="1" customWidth="1"/>
    <col min="4639" max="4640" width="10.5703125" style="937"/>
    <col min="4641" max="4641" width="11.140625" style="937" customWidth="1"/>
    <col min="4642" max="4871" width="10.5703125" style="937"/>
    <col min="4872" max="4879" width="0" style="937" hidden="1" customWidth="1"/>
    <col min="4880" max="4880" width="3.7109375" style="937" customWidth="1"/>
    <col min="4881" max="4881" width="3.85546875" style="937" customWidth="1"/>
    <col min="4882" max="4882" width="3.7109375" style="937" customWidth="1"/>
    <col min="4883" max="4883" width="12.7109375" style="937" customWidth="1"/>
    <col min="4884" max="4884" width="52.7109375" style="937" customWidth="1"/>
    <col min="4885" max="4888" width="0" style="937" hidden="1" customWidth="1"/>
    <col min="4889" max="4889" width="12.28515625" style="937" customWidth="1"/>
    <col min="4890" max="4890" width="6.42578125" style="937" customWidth="1"/>
    <col min="4891" max="4891" width="12.28515625" style="937" customWidth="1"/>
    <col min="4892" max="4892" width="0" style="937" hidden="1" customWidth="1"/>
    <col min="4893" max="4893" width="3.7109375" style="937" customWidth="1"/>
    <col min="4894" max="4894" width="11.140625" style="937" bestFit="1" customWidth="1"/>
    <col min="4895" max="4896" width="10.5703125" style="937"/>
    <col min="4897" max="4897" width="11.140625" style="937" customWidth="1"/>
    <col min="4898" max="5127" width="10.5703125" style="937"/>
    <col min="5128" max="5135" width="0" style="937" hidden="1" customWidth="1"/>
    <col min="5136" max="5136" width="3.7109375" style="937" customWidth="1"/>
    <col min="5137" max="5137" width="3.85546875" style="937" customWidth="1"/>
    <col min="5138" max="5138" width="3.7109375" style="937" customWidth="1"/>
    <col min="5139" max="5139" width="12.7109375" style="937" customWidth="1"/>
    <col min="5140" max="5140" width="52.7109375" style="937" customWidth="1"/>
    <col min="5141" max="5144" width="0" style="937" hidden="1" customWidth="1"/>
    <col min="5145" max="5145" width="12.28515625" style="937" customWidth="1"/>
    <col min="5146" max="5146" width="6.42578125" style="937" customWidth="1"/>
    <col min="5147" max="5147" width="12.28515625" style="937" customWidth="1"/>
    <col min="5148" max="5148" width="0" style="937" hidden="1" customWidth="1"/>
    <col min="5149" max="5149" width="3.7109375" style="937" customWidth="1"/>
    <col min="5150" max="5150" width="11.140625" style="937" bestFit="1" customWidth="1"/>
    <col min="5151" max="5152" width="10.5703125" style="937"/>
    <col min="5153" max="5153" width="11.140625" style="937" customWidth="1"/>
    <col min="5154" max="5383" width="10.5703125" style="937"/>
    <col min="5384" max="5391" width="0" style="937" hidden="1" customWidth="1"/>
    <col min="5392" max="5392" width="3.7109375" style="937" customWidth="1"/>
    <col min="5393" max="5393" width="3.85546875" style="937" customWidth="1"/>
    <col min="5394" max="5394" width="3.7109375" style="937" customWidth="1"/>
    <col min="5395" max="5395" width="12.7109375" style="937" customWidth="1"/>
    <col min="5396" max="5396" width="52.7109375" style="937" customWidth="1"/>
    <col min="5397" max="5400" width="0" style="937" hidden="1" customWidth="1"/>
    <col min="5401" max="5401" width="12.28515625" style="937" customWidth="1"/>
    <col min="5402" max="5402" width="6.42578125" style="937" customWidth="1"/>
    <col min="5403" max="5403" width="12.28515625" style="937" customWidth="1"/>
    <col min="5404" max="5404" width="0" style="937" hidden="1" customWidth="1"/>
    <col min="5405" max="5405" width="3.7109375" style="937" customWidth="1"/>
    <col min="5406" max="5406" width="11.140625" style="937" bestFit="1" customWidth="1"/>
    <col min="5407" max="5408" width="10.5703125" style="937"/>
    <col min="5409" max="5409" width="11.140625" style="937" customWidth="1"/>
    <col min="5410" max="5639" width="10.5703125" style="937"/>
    <col min="5640" max="5647" width="0" style="937" hidden="1" customWidth="1"/>
    <col min="5648" max="5648" width="3.7109375" style="937" customWidth="1"/>
    <col min="5649" max="5649" width="3.85546875" style="937" customWidth="1"/>
    <col min="5650" max="5650" width="3.7109375" style="937" customWidth="1"/>
    <col min="5651" max="5651" width="12.7109375" style="937" customWidth="1"/>
    <col min="5652" max="5652" width="52.7109375" style="937" customWidth="1"/>
    <col min="5653" max="5656" width="0" style="937" hidden="1" customWidth="1"/>
    <col min="5657" max="5657" width="12.28515625" style="937" customWidth="1"/>
    <col min="5658" max="5658" width="6.42578125" style="937" customWidth="1"/>
    <col min="5659" max="5659" width="12.28515625" style="937" customWidth="1"/>
    <col min="5660" max="5660" width="0" style="937" hidden="1" customWidth="1"/>
    <col min="5661" max="5661" width="3.7109375" style="937" customWidth="1"/>
    <col min="5662" max="5662" width="11.140625" style="937" bestFit="1" customWidth="1"/>
    <col min="5663" max="5664" width="10.5703125" style="937"/>
    <col min="5665" max="5665" width="11.140625" style="937" customWidth="1"/>
    <col min="5666" max="5895" width="10.5703125" style="937"/>
    <col min="5896" max="5903" width="0" style="937" hidden="1" customWidth="1"/>
    <col min="5904" max="5904" width="3.7109375" style="937" customWidth="1"/>
    <col min="5905" max="5905" width="3.85546875" style="937" customWidth="1"/>
    <col min="5906" max="5906" width="3.7109375" style="937" customWidth="1"/>
    <col min="5907" max="5907" width="12.7109375" style="937" customWidth="1"/>
    <col min="5908" max="5908" width="52.7109375" style="937" customWidth="1"/>
    <col min="5909" max="5912" width="0" style="937" hidden="1" customWidth="1"/>
    <col min="5913" max="5913" width="12.28515625" style="937" customWidth="1"/>
    <col min="5914" max="5914" width="6.42578125" style="937" customWidth="1"/>
    <col min="5915" max="5915" width="12.28515625" style="937" customWidth="1"/>
    <col min="5916" max="5916" width="0" style="937" hidden="1" customWidth="1"/>
    <col min="5917" max="5917" width="3.7109375" style="937" customWidth="1"/>
    <col min="5918" max="5918" width="11.140625" style="937" bestFit="1" customWidth="1"/>
    <col min="5919" max="5920" width="10.5703125" style="937"/>
    <col min="5921" max="5921" width="11.140625" style="937" customWidth="1"/>
    <col min="5922" max="6151" width="10.5703125" style="937"/>
    <col min="6152" max="6159" width="0" style="937" hidden="1" customWidth="1"/>
    <col min="6160" max="6160" width="3.7109375" style="937" customWidth="1"/>
    <col min="6161" max="6161" width="3.85546875" style="937" customWidth="1"/>
    <col min="6162" max="6162" width="3.7109375" style="937" customWidth="1"/>
    <col min="6163" max="6163" width="12.7109375" style="937" customWidth="1"/>
    <col min="6164" max="6164" width="52.7109375" style="937" customWidth="1"/>
    <col min="6165" max="6168" width="0" style="937" hidden="1" customWidth="1"/>
    <col min="6169" max="6169" width="12.28515625" style="937" customWidth="1"/>
    <col min="6170" max="6170" width="6.42578125" style="937" customWidth="1"/>
    <col min="6171" max="6171" width="12.28515625" style="937" customWidth="1"/>
    <col min="6172" max="6172" width="0" style="937" hidden="1" customWidth="1"/>
    <col min="6173" max="6173" width="3.7109375" style="937" customWidth="1"/>
    <col min="6174" max="6174" width="11.140625" style="937" bestFit="1" customWidth="1"/>
    <col min="6175" max="6176" width="10.5703125" style="937"/>
    <col min="6177" max="6177" width="11.140625" style="937" customWidth="1"/>
    <col min="6178" max="6407" width="10.5703125" style="937"/>
    <col min="6408" max="6415" width="0" style="937" hidden="1" customWidth="1"/>
    <col min="6416" max="6416" width="3.7109375" style="937" customWidth="1"/>
    <col min="6417" max="6417" width="3.85546875" style="937" customWidth="1"/>
    <col min="6418" max="6418" width="3.7109375" style="937" customWidth="1"/>
    <col min="6419" max="6419" width="12.7109375" style="937" customWidth="1"/>
    <col min="6420" max="6420" width="52.7109375" style="937" customWidth="1"/>
    <col min="6421" max="6424" width="0" style="937" hidden="1" customWidth="1"/>
    <col min="6425" max="6425" width="12.28515625" style="937" customWidth="1"/>
    <col min="6426" max="6426" width="6.42578125" style="937" customWidth="1"/>
    <col min="6427" max="6427" width="12.28515625" style="937" customWidth="1"/>
    <col min="6428" max="6428" width="0" style="937" hidden="1" customWidth="1"/>
    <col min="6429" max="6429" width="3.7109375" style="937" customWidth="1"/>
    <col min="6430" max="6430" width="11.140625" style="937" bestFit="1" customWidth="1"/>
    <col min="6431" max="6432" width="10.5703125" style="937"/>
    <col min="6433" max="6433" width="11.140625" style="937" customWidth="1"/>
    <col min="6434" max="6663" width="10.5703125" style="937"/>
    <col min="6664" max="6671" width="0" style="937" hidden="1" customWidth="1"/>
    <col min="6672" max="6672" width="3.7109375" style="937" customWidth="1"/>
    <col min="6673" max="6673" width="3.85546875" style="937" customWidth="1"/>
    <col min="6674" max="6674" width="3.7109375" style="937" customWidth="1"/>
    <col min="6675" max="6675" width="12.7109375" style="937" customWidth="1"/>
    <col min="6676" max="6676" width="52.7109375" style="937" customWidth="1"/>
    <col min="6677" max="6680" width="0" style="937" hidden="1" customWidth="1"/>
    <col min="6681" max="6681" width="12.28515625" style="937" customWidth="1"/>
    <col min="6682" max="6682" width="6.42578125" style="937" customWidth="1"/>
    <col min="6683" max="6683" width="12.28515625" style="937" customWidth="1"/>
    <col min="6684" max="6684" width="0" style="937" hidden="1" customWidth="1"/>
    <col min="6685" max="6685" width="3.7109375" style="937" customWidth="1"/>
    <col min="6686" max="6686" width="11.140625" style="937" bestFit="1" customWidth="1"/>
    <col min="6687" max="6688" width="10.5703125" style="937"/>
    <col min="6689" max="6689" width="11.140625" style="937" customWidth="1"/>
    <col min="6690" max="6919" width="10.5703125" style="937"/>
    <col min="6920" max="6927" width="0" style="937" hidden="1" customWidth="1"/>
    <col min="6928" max="6928" width="3.7109375" style="937" customWidth="1"/>
    <col min="6929" max="6929" width="3.85546875" style="937" customWidth="1"/>
    <col min="6930" max="6930" width="3.7109375" style="937" customWidth="1"/>
    <col min="6931" max="6931" width="12.7109375" style="937" customWidth="1"/>
    <col min="6932" max="6932" width="52.7109375" style="937" customWidth="1"/>
    <col min="6933" max="6936" width="0" style="937" hidden="1" customWidth="1"/>
    <col min="6937" max="6937" width="12.28515625" style="937" customWidth="1"/>
    <col min="6938" max="6938" width="6.42578125" style="937" customWidth="1"/>
    <col min="6939" max="6939" width="12.28515625" style="937" customWidth="1"/>
    <col min="6940" max="6940" width="0" style="937" hidden="1" customWidth="1"/>
    <col min="6941" max="6941" width="3.7109375" style="937" customWidth="1"/>
    <col min="6942" max="6942" width="11.140625" style="937" bestFit="1" customWidth="1"/>
    <col min="6943" max="6944" width="10.5703125" style="937"/>
    <col min="6945" max="6945" width="11.140625" style="937" customWidth="1"/>
    <col min="6946" max="7175" width="10.5703125" style="937"/>
    <col min="7176" max="7183" width="0" style="937" hidden="1" customWidth="1"/>
    <col min="7184" max="7184" width="3.7109375" style="937" customWidth="1"/>
    <col min="7185" max="7185" width="3.85546875" style="937" customWidth="1"/>
    <col min="7186" max="7186" width="3.7109375" style="937" customWidth="1"/>
    <col min="7187" max="7187" width="12.7109375" style="937" customWidth="1"/>
    <col min="7188" max="7188" width="52.7109375" style="937" customWidth="1"/>
    <col min="7189" max="7192" width="0" style="937" hidden="1" customWidth="1"/>
    <col min="7193" max="7193" width="12.28515625" style="937" customWidth="1"/>
    <col min="7194" max="7194" width="6.42578125" style="937" customWidth="1"/>
    <col min="7195" max="7195" width="12.28515625" style="937" customWidth="1"/>
    <col min="7196" max="7196" width="0" style="937" hidden="1" customWidth="1"/>
    <col min="7197" max="7197" width="3.7109375" style="937" customWidth="1"/>
    <col min="7198" max="7198" width="11.140625" style="937" bestFit="1" customWidth="1"/>
    <col min="7199" max="7200" width="10.5703125" style="937"/>
    <col min="7201" max="7201" width="11.140625" style="937" customWidth="1"/>
    <col min="7202" max="7431" width="10.5703125" style="937"/>
    <col min="7432" max="7439" width="0" style="937" hidden="1" customWidth="1"/>
    <col min="7440" max="7440" width="3.7109375" style="937" customWidth="1"/>
    <col min="7441" max="7441" width="3.85546875" style="937" customWidth="1"/>
    <col min="7442" max="7442" width="3.7109375" style="937" customWidth="1"/>
    <col min="7443" max="7443" width="12.7109375" style="937" customWidth="1"/>
    <col min="7444" max="7444" width="52.7109375" style="937" customWidth="1"/>
    <col min="7445" max="7448" width="0" style="937" hidden="1" customWidth="1"/>
    <col min="7449" max="7449" width="12.28515625" style="937" customWidth="1"/>
    <col min="7450" max="7450" width="6.42578125" style="937" customWidth="1"/>
    <col min="7451" max="7451" width="12.28515625" style="937" customWidth="1"/>
    <col min="7452" max="7452" width="0" style="937" hidden="1" customWidth="1"/>
    <col min="7453" max="7453" width="3.7109375" style="937" customWidth="1"/>
    <col min="7454" max="7454" width="11.140625" style="937" bestFit="1" customWidth="1"/>
    <col min="7455" max="7456" width="10.5703125" style="937"/>
    <col min="7457" max="7457" width="11.140625" style="937" customWidth="1"/>
    <col min="7458" max="7687" width="10.5703125" style="937"/>
    <col min="7688" max="7695" width="0" style="937" hidden="1" customWidth="1"/>
    <col min="7696" max="7696" width="3.7109375" style="937" customWidth="1"/>
    <col min="7697" max="7697" width="3.85546875" style="937" customWidth="1"/>
    <col min="7698" max="7698" width="3.7109375" style="937" customWidth="1"/>
    <col min="7699" max="7699" width="12.7109375" style="937" customWidth="1"/>
    <col min="7700" max="7700" width="52.7109375" style="937" customWidth="1"/>
    <col min="7701" max="7704" width="0" style="937" hidden="1" customWidth="1"/>
    <col min="7705" max="7705" width="12.28515625" style="937" customWidth="1"/>
    <col min="7706" max="7706" width="6.42578125" style="937" customWidth="1"/>
    <col min="7707" max="7707" width="12.28515625" style="937" customWidth="1"/>
    <col min="7708" max="7708" width="0" style="937" hidden="1" customWidth="1"/>
    <col min="7709" max="7709" width="3.7109375" style="937" customWidth="1"/>
    <col min="7710" max="7710" width="11.140625" style="937" bestFit="1" customWidth="1"/>
    <col min="7711" max="7712" width="10.5703125" style="937"/>
    <col min="7713" max="7713" width="11.140625" style="937" customWidth="1"/>
    <col min="7714" max="7943" width="10.5703125" style="937"/>
    <col min="7944" max="7951" width="0" style="937" hidden="1" customWidth="1"/>
    <col min="7952" max="7952" width="3.7109375" style="937" customWidth="1"/>
    <col min="7953" max="7953" width="3.85546875" style="937" customWidth="1"/>
    <col min="7954" max="7954" width="3.7109375" style="937" customWidth="1"/>
    <col min="7955" max="7955" width="12.7109375" style="937" customWidth="1"/>
    <col min="7956" max="7956" width="52.7109375" style="937" customWidth="1"/>
    <col min="7957" max="7960" width="0" style="937" hidden="1" customWidth="1"/>
    <col min="7961" max="7961" width="12.28515625" style="937" customWidth="1"/>
    <col min="7962" max="7962" width="6.42578125" style="937" customWidth="1"/>
    <col min="7963" max="7963" width="12.28515625" style="937" customWidth="1"/>
    <col min="7964" max="7964" width="0" style="937" hidden="1" customWidth="1"/>
    <col min="7965" max="7965" width="3.7109375" style="937" customWidth="1"/>
    <col min="7966" max="7966" width="11.140625" style="937" bestFit="1" customWidth="1"/>
    <col min="7967" max="7968" width="10.5703125" style="937"/>
    <col min="7969" max="7969" width="11.140625" style="937" customWidth="1"/>
    <col min="7970" max="8199" width="10.5703125" style="937"/>
    <col min="8200" max="8207" width="0" style="937" hidden="1" customWidth="1"/>
    <col min="8208" max="8208" width="3.7109375" style="937" customWidth="1"/>
    <col min="8209" max="8209" width="3.85546875" style="937" customWidth="1"/>
    <col min="8210" max="8210" width="3.7109375" style="937" customWidth="1"/>
    <col min="8211" max="8211" width="12.7109375" style="937" customWidth="1"/>
    <col min="8212" max="8212" width="52.7109375" style="937" customWidth="1"/>
    <col min="8213" max="8216" width="0" style="937" hidden="1" customWidth="1"/>
    <col min="8217" max="8217" width="12.28515625" style="937" customWidth="1"/>
    <col min="8218" max="8218" width="6.42578125" style="937" customWidth="1"/>
    <col min="8219" max="8219" width="12.28515625" style="937" customWidth="1"/>
    <col min="8220" max="8220" width="0" style="937" hidden="1" customWidth="1"/>
    <col min="8221" max="8221" width="3.7109375" style="937" customWidth="1"/>
    <col min="8222" max="8222" width="11.140625" style="937" bestFit="1" customWidth="1"/>
    <col min="8223" max="8224" width="10.5703125" style="937"/>
    <col min="8225" max="8225" width="11.140625" style="937" customWidth="1"/>
    <col min="8226" max="8455" width="10.5703125" style="937"/>
    <col min="8456" max="8463" width="0" style="937" hidden="1" customWidth="1"/>
    <col min="8464" max="8464" width="3.7109375" style="937" customWidth="1"/>
    <col min="8465" max="8465" width="3.85546875" style="937" customWidth="1"/>
    <col min="8466" max="8466" width="3.7109375" style="937" customWidth="1"/>
    <col min="8467" max="8467" width="12.7109375" style="937" customWidth="1"/>
    <col min="8468" max="8468" width="52.7109375" style="937" customWidth="1"/>
    <col min="8469" max="8472" width="0" style="937" hidden="1" customWidth="1"/>
    <col min="8473" max="8473" width="12.28515625" style="937" customWidth="1"/>
    <col min="8474" max="8474" width="6.42578125" style="937" customWidth="1"/>
    <col min="8475" max="8475" width="12.28515625" style="937" customWidth="1"/>
    <col min="8476" max="8476" width="0" style="937" hidden="1" customWidth="1"/>
    <col min="8477" max="8477" width="3.7109375" style="937" customWidth="1"/>
    <col min="8478" max="8478" width="11.140625" style="937" bestFit="1" customWidth="1"/>
    <col min="8479" max="8480" width="10.5703125" style="937"/>
    <col min="8481" max="8481" width="11.140625" style="937" customWidth="1"/>
    <col min="8482" max="8711" width="10.5703125" style="937"/>
    <col min="8712" max="8719" width="0" style="937" hidden="1" customWidth="1"/>
    <col min="8720" max="8720" width="3.7109375" style="937" customWidth="1"/>
    <col min="8721" max="8721" width="3.85546875" style="937" customWidth="1"/>
    <col min="8722" max="8722" width="3.7109375" style="937" customWidth="1"/>
    <col min="8723" max="8723" width="12.7109375" style="937" customWidth="1"/>
    <col min="8724" max="8724" width="52.7109375" style="937" customWidth="1"/>
    <col min="8725" max="8728" width="0" style="937" hidden="1" customWidth="1"/>
    <col min="8729" max="8729" width="12.28515625" style="937" customWidth="1"/>
    <col min="8730" max="8730" width="6.42578125" style="937" customWidth="1"/>
    <col min="8731" max="8731" width="12.28515625" style="937" customWidth="1"/>
    <col min="8732" max="8732" width="0" style="937" hidden="1" customWidth="1"/>
    <col min="8733" max="8733" width="3.7109375" style="937" customWidth="1"/>
    <col min="8734" max="8734" width="11.140625" style="937" bestFit="1" customWidth="1"/>
    <col min="8735" max="8736" width="10.5703125" style="937"/>
    <col min="8737" max="8737" width="11.140625" style="937" customWidth="1"/>
    <col min="8738" max="8967" width="10.5703125" style="937"/>
    <col min="8968" max="8975" width="0" style="937" hidden="1" customWidth="1"/>
    <col min="8976" max="8976" width="3.7109375" style="937" customWidth="1"/>
    <col min="8977" max="8977" width="3.85546875" style="937" customWidth="1"/>
    <col min="8978" max="8978" width="3.7109375" style="937" customWidth="1"/>
    <col min="8979" max="8979" width="12.7109375" style="937" customWidth="1"/>
    <col min="8980" max="8980" width="52.7109375" style="937" customWidth="1"/>
    <col min="8981" max="8984" width="0" style="937" hidden="1" customWidth="1"/>
    <col min="8985" max="8985" width="12.28515625" style="937" customWidth="1"/>
    <col min="8986" max="8986" width="6.42578125" style="937" customWidth="1"/>
    <col min="8987" max="8987" width="12.28515625" style="937" customWidth="1"/>
    <col min="8988" max="8988" width="0" style="937" hidden="1" customWidth="1"/>
    <col min="8989" max="8989" width="3.7109375" style="937" customWidth="1"/>
    <col min="8990" max="8990" width="11.140625" style="937" bestFit="1" customWidth="1"/>
    <col min="8991" max="8992" width="10.5703125" style="937"/>
    <col min="8993" max="8993" width="11.140625" style="937" customWidth="1"/>
    <col min="8994" max="9223" width="10.5703125" style="937"/>
    <col min="9224" max="9231" width="0" style="937" hidden="1" customWidth="1"/>
    <col min="9232" max="9232" width="3.7109375" style="937" customWidth="1"/>
    <col min="9233" max="9233" width="3.85546875" style="937" customWidth="1"/>
    <col min="9234" max="9234" width="3.7109375" style="937" customWidth="1"/>
    <col min="9235" max="9235" width="12.7109375" style="937" customWidth="1"/>
    <col min="9236" max="9236" width="52.7109375" style="937" customWidth="1"/>
    <col min="9237" max="9240" width="0" style="937" hidden="1" customWidth="1"/>
    <col min="9241" max="9241" width="12.28515625" style="937" customWidth="1"/>
    <col min="9242" max="9242" width="6.42578125" style="937" customWidth="1"/>
    <col min="9243" max="9243" width="12.28515625" style="937" customWidth="1"/>
    <col min="9244" max="9244" width="0" style="937" hidden="1" customWidth="1"/>
    <col min="9245" max="9245" width="3.7109375" style="937" customWidth="1"/>
    <col min="9246" max="9246" width="11.140625" style="937" bestFit="1" customWidth="1"/>
    <col min="9247" max="9248" width="10.5703125" style="937"/>
    <col min="9249" max="9249" width="11.140625" style="937" customWidth="1"/>
    <col min="9250" max="9479" width="10.5703125" style="937"/>
    <col min="9480" max="9487" width="0" style="937" hidden="1" customWidth="1"/>
    <col min="9488" max="9488" width="3.7109375" style="937" customWidth="1"/>
    <col min="9489" max="9489" width="3.85546875" style="937" customWidth="1"/>
    <col min="9490" max="9490" width="3.7109375" style="937" customWidth="1"/>
    <col min="9491" max="9491" width="12.7109375" style="937" customWidth="1"/>
    <col min="9492" max="9492" width="52.7109375" style="937" customWidth="1"/>
    <col min="9493" max="9496" width="0" style="937" hidden="1" customWidth="1"/>
    <col min="9497" max="9497" width="12.28515625" style="937" customWidth="1"/>
    <col min="9498" max="9498" width="6.42578125" style="937" customWidth="1"/>
    <col min="9499" max="9499" width="12.28515625" style="937" customWidth="1"/>
    <col min="9500" max="9500" width="0" style="937" hidden="1" customWidth="1"/>
    <col min="9501" max="9501" width="3.7109375" style="937" customWidth="1"/>
    <col min="9502" max="9502" width="11.140625" style="937" bestFit="1" customWidth="1"/>
    <col min="9503" max="9504" width="10.5703125" style="937"/>
    <col min="9505" max="9505" width="11.140625" style="937" customWidth="1"/>
    <col min="9506" max="9735" width="10.5703125" style="937"/>
    <col min="9736" max="9743" width="0" style="937" hidden="1" customWidth="1"/>
    <col min="9744" max="9744" width="3.7109375" style="937" customWidth="1"/>
    <col min="9745" max="9745" width="3.85546875" style="937" customWidth="1"/>
    <col min="9746" max="9746" width="3.7109375" style="937" customWidth="1"/>
    <col min="9747" max="9747" width="12.7109375" style="937" customWidth="1"/>
    <col min="9748" max="9748" width="52.7109375" style="937" customWidth="1"/>
    <col min="9749" max="9752" width="0" style="937" hidden="1" customWidth="1"/>
    <col min="9753" max="9753" width="12.28515625" style="937" customWidth="1"/>
    <col min="9754" max="9754" width="6.42578125" style="937" customWidth="1"/>
    <col min="9755" max="9755" width="12.28515625" style="937" customWidth="1"/>
    <col min="9756" max="9756" width="0" style="937" hidden="1" customWidth="1"/>
    <col min="9757" max="9757" width="3.7109375" style="937" customWidth="1"/>
    <col min="9758" max="9758" width="11.140625" style="937" bestFit="1" customWidth="1"/>
    <col min="9759" max="9760" width="10.5703125" style="937"/>
    <col min="9761" max="9761" width="11.140625" style="937" customWidth="1"/>
    <col min="9762" max="9991" width="10.5703125" style="937"/>
    <col min="9992" max="9999" width="0" style="937" hidden="1" customWidth="1"/>
    <col min="10000" max="10000" width="3.7109375" style="937" customWidth="1"/>
    <col min="10001" max="10001" width="3.85546875" style="937" customWidth="1"/>
    <col min="10002" max="10002" width="3.7109375" style="937" customWidth="1"/>
    <col min="10003" max="10003" width="12.7109375" style="937" customWidth="1"/>
    <col min="10004" max="10004" width="52.7109375" style="937" customWidth="1"/>
    <col min="10005" max="10008" width="0" style="937" hidden="1" customWidth="1"/>
    <col min="10009" max="10009" width="12.28515625" style="937" customWidth="1"/>
    <col min="10010" max="10010" width="6.42578125" style="937" customWidth="1"/>
    <col min="10011" max="10011" width="12.28515625" style="937" customWidth="1"/>
    <col min="10012" max="10012" width="0" style="937" hidden="1" customWidth="1"/>
    <col min="10013" max="10013" width="3.7109375" style="937" customWidth="1"/>
    <col min="10014" max="10014" width="11.140625" style="937" bestFit="1" customWidth="1"/>
    <col min="10015" max="10016" width="10.5703125" style="937"/>
    <col min="10017" max="10017" width="11.140625" style="937" customWidth="1"/>
    <col min="10018" max="10247" width="10.5703125" style="937"/>
    <col min="10248" max="10255" width="0" style="937" hidden="1" customWidth="1"/>
    <col min="10256" max="10256" width="3.7109375" style="937" customWidth="1"/>
    <col min="10257" max="10257" width="3.85546875" style="937" customWidth="1"/>
    <col min="10258" max="10258" width="3.7109375" style="937" customWidth="1"/>
    <col min="10259" max="10259" width="12.7109375" style="937" customWidth="1"/>
    <col min="10260" max="10260" width="52.7109375" style="937" customWidth="1"/>
    <col min="10261" max="10264" width="0" style="937" hidden="1" customWidth="1"/>
    <col min="10265" max="10265" width="12.28515625" style="937" customWidth="1"/>
    <col min="10266" max="10266" width="6.42578125" style="937" customWidth="1"/>
    <col min="10267" max="10267" width="12.28515625" style="937" customWidth="1"/>
    <col min="10268" max="10268" width="0" style="937" hidden="1" customWidth="1"/>
    <col min="10269" max="10269" width="3.7109375" style="937" customWidth="1"/>
    <col min="10270" max="10270" width="11.140625" style="937" bestFit="1" customWidth="1"/>
    <col min="10271" max="10272" width="10.5703125" style="937"/>
    <col min="10273" max="10273" width="11.140625" style="937" customWidth="1"/>
    <col min="10274" max="10503" width="10.5703125" style="937"/>
    <col min="10504" max="10511" width="0" style="937" hidden="1" customWidth="1"/>
    <col min="10512" max="10512" width="3.7109375" style="937" customWidth="1"/>
    <col min="10513" max="10513" width="3.85546875" style="937" customWidth="1"/>
    <col min="10514" max="10514" width="3.7109375" style="937" customWidth="1"/>
    <col min="10515" max="10515" width="12.7109375" style="937" customWidth="1"/>
    <col min="10516" max="10516" width="52.7109375" style="937" customWidth="1"/>
    <col min="10517" max="10520" width="0" style="937" hidden="1" customWidth="1"/>
    <col min="10521" max="10521" width="12.28515625" style="937" customWidth="1"/>
    <col min="10522" max="10522" width="6.42578125" style="937" customWidth="1"/>
    <col min="10523" max="10523" width="12.28515625" style="937" customWidth="1"/>
    <col min="10524" max="10524" width="0" style="937" hidden="1" customWidth="1"/>
    <col min="10525" max="10525" width="3.7109375" style="937" customWidth="1"/>
    <col min="10526" max="10526" width="11.140625" style="937" bestFit="1" customWidth="1"/>
    <col min="10527" max="10528" width="10.5703125" style="937"/>
    <col min="10529" max="10529" width="11.140625" style="937" customWidth="1"/>
    <col min="10530" max="10759" width="10.5703125" style="937"/>
    <col min="10760" max="10767" width="0" style="937" hidden="1" customWidth="1"/>
    <col min="10768" max="10768" width="3.7109375" style="937" customWidth="1"/>
    <col min="10769" max="10769" width="3.85546875" style="937" customWidth="1"/>
    <col min="10770" max="10770" width="3.7109375" style="937" customWidth="1"/>
    <col min="10771" max="10771" width="12.7109375" style="937" customWidth="1"/>
    <col min="10772" max="10772" width="52.7109375" style="937" customWidth="1"/>
    <col min="10773" max="10776" width="0" style="937" hidden="1" customWidth="1"/>
    <col min="10777" max="10777" width="12.28515625" style="937" customWidth="1"/>
    <col min="10778" max="10778" width="6.42578125" style="937" customWidth="1"/>
    <col min="10779" max="10779" width="12.28515625" style="937" customWidth="1"/>
    <col min="10780" max="10780" width="0" style="937" hidden="1" customWidth="1"/>
    <col min="10781" max="10781" width="3.7109375" style="937" customWidth="1"/>
    <col min="10782" max="10782" width="11.140625" style="937" bestFit="1" customWidth="1"/>
    <col min="10783" max="10784" width="10.5703125" style="937"/>
    <col min="10785" max="10785" width="11.140625" style="937" customWidth="1"/>
    <col min="10786" max="11015" width="10.5703125" style="937"/>
    <col min="11016" max="11023" width="0" style="937" hidden="1" customWidth="1"/>
    <col min="11024" max="11024" width="3.7109375" style="937" customWidth="1"/>
    <col min="11025" max="11025" width="3.85546875" style="937" customWidth="1"/>
    <col min="11026" max="11026" width="3.7109375" style="937" customWidth="1"/>
    <col min="11027" max="11027" width="12.7109375" style="937" customWidth="1"/>
    <col min="11028" max="11028" width="52.7109375" style="937" customWidth="1"/>
    <col min="11029" max="11032" width="0" style="937" hidden="1" customWidth="1"/>
    <col min="11033" max="11033" width="12.28515625" style="937" customWidth="1"/>
    <col min="11034" max="11034" width="6.42578125" style="937" customWidth="1"/>
    <col min="11035" max="11035" width="12.28515625" style="937" customWidth="1"/>
    <col min="11036" max="11036" width="0" style="937" hidden="1" customWidth="1"/>
    <col min="11037" max="11037" width="3.7109375" style="937" customWidth="1"/>
    <col min="11038" max="11038" width="11.140625" style="937" bestFit="1" customWidth="1"/>
    <col min="11039" max="11040" width="10.5703125" style="937"/>
    <col min="11041" max="11041" width="11.140625" style="937" customWidth="1"/>
    <col min="11042" max="11271" width="10.5703125" style="937"/>
    <col min="11272" max="11279" width="0" style="937" hidden="1" customWidth="1"/>
    <col min="11280" max="11280" width="3.7109375" style="937" customWidth="1"/>
    <col min="11281" max="11281" width="3.85546875" style="937" customWidth="1"/>
    <col min="11282" max="11282" width="3.7109375" style="937" customWidth="1"/>
    <col min="11283" max="11283" width="12.7109375" style="937" customWidth="1"/>
    <col min="11284" max="11284" width="52.7109375" style="937" customWidth="1"/>
    <col min="11285" max="11288" width="0" style="937" hidden="1" customWidth="1"/>
    <col min="11289" max="11289" width="12.28515625" style="937" customWidth="1"/>
    <col min="11290" max="11290" width="6.42578125" style="937" customWidth="1"/>
    <col min="11291" max="11291" width="12.28515625" style="937" customWidth="1"/>
    <col min="11292" max="11292" width="0" style="937" hidden="1" customWidth="1"/>
    <col min="11293" max="11293" width="3.7109375" style="937" customWidth="1"/>
    <col min="11294" max="11294" width="11.140625" style="937" bestFit="1" customWidth="1"/>
    <col min="11295" max="11296" width="10.5703125" style="937"/>
    <col min="11297" max="11297" width="11.140625" style="937" customWidth="1"/>
    <col min="11298" max="11527" width="10.5703125" style="937"/>
    <col min="11528" max="11535" width="0" style="937" hidden="1" customWidth="1"/>
    <col min="11536" max="11536" width="3.7109375" style="937" customWidth="1"/>
    <col min="11537" max="11537" width="3.85546875" style="937" customWidth="1"/>
    <col min="11538" max="11538" width="3.7109375" style="937" customWidth="1"/>
    <col min="11539" max="11539" width="12.7109375" style="937" customWidth="1"/>
    <col min="11540" max="11540" width="52.7109375" style="937" customWidth="1"/>
    <col min="11541" max="11544" width="0" style="937" hidden="1" customWidth="1"/>
    <col min="11545" max="11545" width="12.28515625" style="937" customWidth="1"/>
    <col min="11546" max="11546" width="6.42578125" style="937" customWidth="1"/>
    <col min="11547" max="11547" width="12.28515625" style="937" customWidth="1"/>
    <col min="11548" max="11548" width="0" style="937" hidden="1" customWidth="1"/>
    <col min="11549" max="11549" width="3.7109375" style="937" customWidth="1"/>
    <col min="11550" max="11550" width="11.140625" style="937" bestFit="1" customWidth="1"/>
    <col min="11551" max="11552" width="10.5703125" style="937"/>
    <col min="11553" max="11553" width="11.140625" style="937" customWidth="1"/>
    <col min="11554" max="11783" width="10.5703125" style="937"/>
    <col min="11784" max="11791" width="0" style="937" hidden="1" customWidth="1"/>
    <col min="11792" max="11792" width="3.7109375" style="937" customWidth="1"/>
    <col min="11793" max="11793" width="3.85546875" style="937" customWidth="1"/>
    <col min="11794" max="11794" width="3.7109375" style="937" customWidth="1"/>
    <col min="11795" max="11795" width="12.7109375" style="937" customWidth="1"/>
    <col min="11796" max="11796" width="52.7109375" style="937" customWidth="1"/>
    <col min="11797" max="11800" width="0" style="937" hidden="1" customWidth="1"/>
    <col min="11801" max="11801" width="12.28515625" style="937" customWidth="1"/>
    <col min="11802" max="11802" width="6.42578125" style="937" customWidth="1"/>
    <col min="11803" max="11803" width="12.28515625" style="937" customWidth="1"/>
    <col min="11804" max="11804" width="0" style="937" hidden="1" customWidth="1"/>
    <col min="11805" max="11805" width="3.7109375" style="937" customWidth="1"/>
    <col min="11806" max="11806" width="11.140625" style="937" bestFit="1" customWidth="1"/>
    <col min="11807" max="11808" width="10.5703125" style="937"/>
    <col min="11809" max="11809" width="11.140625" style="937" customWidth="1"/>
    <col min="11810" max="12039" width="10.5703125" style="937"/>
    <col min="12040" max="12047" width="0" style="937" hidden="1" customWidth="1"/>
    <col min="12048" max="12048" width="3.7109375" style="937" customWidth="1"/>
    <col min="12049" max="12049" width="3.85546875" style="937" customWidth="1"/>
    <col min="12050" max="12050" width="3.7109375" style="937" customWidth="1"/>
    <col min="12051" max="12051" width="12.7109375" style="937" customWidth="1"/>
    <col min="12052" max="12052" width="52.7109375" style="937" customWidth="1"/>
    <col min="12053" max="12056" width="0" style="937" hidden="1" customWidth="1"/>
    <col min="12057" max="12057" width="12.28515625" style="937" customWidth="1"/>
    <col min="12058" max="12058" width="6.42578125" style="937" customWidth="1"/>
    <col min="12059" max="12059" width="12.28515625" style="937" customWidth="1"/>
    <col min="12060" max="12060" width="0" style="937" hidden="1" customWidth="1"/>
    <col min="12061" max="12061" width="3.7109375" style="937" customWidth="1"/>
    <col min="12062" max="12062" width="11.140625" style="937" bestFit="1" customWidth="1"/>
    <col min="12063" max="12064" width="10.5703125" style="937"/>
    <col min="12065" max="12065" width="11.140625" style="937" customWidth="1"/>
    <col min="12066" max="12295" width="10.5703125" style="937"/>
    <col min="12296" max="12303" width="0" style="937" hidden="1" customWidth="1"/>
    <col min="12304" max="12304" width="3.7109375" style="937" customWidth="1"/>
    <col min="12305" max="12305" width="3.85546875" style="937" customWidth="1"/>
    <col min="12306" max="12306" width="3.7109375" style="937" customWidth="1"/>
    <col min="12307" max="12307" width="12.7109375" style="937" customWidth="1"/>
    <col min="12308" max="12308" width="52.7109375" style="937" customWidth="1"/>
    <col min="12309" max="12312" width="0" style="937" hidden="1" customWidth="1"/>
    <col min="12313" max="12313" width="12.28515625" style="937" customWidth="1"/>
    <col min="12314" max="12314" width="6.42578125" style="937" customWidth="1"/>
    <col min="12315" max="12315" width="12.28515625" style="937" customWidth="1"/>
    <col min="12316" max="12316" width="0" style="937" hidden="1" customWidth="1"/>
    <col min="12317" max="12317" width="3.7109375" style="937" customWidth="1"/>
    <col min="12318" max="12318" width="11.140625" style="937" bestFit="1" customWidth="1"/>
    <col min="12319" max="12320" width="10.5703125" style="937"/>
    <col min="12321" max="12321" width="11.140625" style="937" customWidth="1"/>
    <col min="12322" max="12551" width="10.5703125" style="937"/>
    <col min="12552" max="12559" width="0" style="937" hidden="1" customWidth="1"/>
    <col min="12560" max="12560" width="3.7109375" style="937" customWidth="1"/>
    <col min="12561" max="12561" width="3.85546875" style="937" customWidth="1"/>
    <col min="12562" max="12562" width="3.7109375" style="937" customWidth="1"/>
    <col min="12563" max="12563" width="12.7109375" style="937" customWidth="1"/>
    <col min="12564" max="12564" width="52.7109375" style="937" customWidth="1"/>
    <col min="12565" max="12568" width="0" style="937" hidden="1" customWidth="1"/>
    <col min="12569" max="12569" width="12.28515625" style="937" customWidth="1"/>
    <col min="12570" max="12570" width="6.42578125" style="937" customWidth="1"/>
    <col min="12571" max="12571" width="12.28515625" style="937" customWidth="1"/>
    <col min="12572" max="12572" width="0" style="937" hidden="1" customWidth="1"/>
    <col min="12573" max="12573" width="3.7109375" style="937" customWidth="1"/>
    <col min="12574" max="12574" width="11.140625" style="937" bestFit="1" customWidth="1"/>
    <col min="12575" max="12576" width="10.5703125" style="937"/>
    <col min="12577" max="12577" width="11.140625" style="937" customWidth="1"/>
    <col min="12578" max="12807" width="10.5703125" style="937"/>
    <col min="12808" max="12815" width="0" style="937" hidden="1" customWidth="1"/>
    <col min="12816" max="12816" width="3.7109375" style="937" customWidth="1"/>
    <col min="12817" max="12817" width="3.85546875" style="937" customWidth="1"/>
    <col min="12818" max="12818" width="3.7109375" style="937" customWidth="1"/>
    <col min="12819" max="12819" width="12.7109375" style="937" customWidth="1"/>
    <col min="12820" max="12820" width="52.7109375" style="937" customWidth="1"/>
    <col min="12821" max="12824" width="0" style="937" hidden="1" customWidth="1"/>
    <col min="12825" max="12825" width="12.28515625" style="937" customWidth="1"/>
    <col min="12826" max="12826" width="6.42578125" style="937" customWidth="1"/>
    <col min="12827" max="12827" width="12.28515625" style="937" customWidth="1"/>
    <col min="12828" max="12828" width="0" style="937" hidden="1" customWidth="1"/>
    <col min="12829" max="12829" width="3.7109375" style="937" customWidth="1"/>
    <col min="12830" max="12830" width="11.140625" style="937" bestFit="1" customWidth="1"/>
    <col min="12831" max="12832" width="10.5703125" style="937"/>
    <col min="12833" max="12833" width="11.140625" style="937" customWidth="1"/>
    <col min="12834" max="13063" width="10.5703125" style="937"/>
    <col min="13064" max="13071" width="0" style="937" hidden="1" customWidth="1"/>
    <col min="13072" max="13072" width="3.7109375" style="937" customWidth="1"/>
    <col min="13073" max="13073" width="3.85546875" style="937" customWidth="1"/>
    <col min="13074" max="13074" width="3.7109375" style="937" customWidth="1"/>
    <col min="13075" max="13075" width="12.7109375" style="937" customWidth="1"/>
    <col min="13076" max="13076" width="52.7109375" style="937" customWidth="1"/>
    <col min="13077" max="13080" width="0" style="937" hidden="1" customWidth="1"/>
    <col min="13081" max="13081" width="12.28515625" style="937" customWidth="1"/>
    <col min="13082" max="13082" width="6.42578125" style="937" customWidth="1"/>
    <col min="13083" max="13083" width="12.28515625" style="937" customWidth="1"/>
    <col min="13084" max="13084" width="0" style="937" hidden="1" customWidth="1"/>
    <col min="13085" max="13085" width="3.7109375" style="937" customWidth="1"/>
    <col min="13086" max="13086" width="11.140625" style="937" bestFit="1" customWidth="1"/>
    <col min="13087" max="13088" width="10.5703125" style="937"/>
    <col min="13089" max="13089" width="11.140625" style="937" customWidth="1"/>
    <col min="13090" max="13319" width="10.5703125" style="937"/>
    <col min="13320" max="13327" width="0" style="937" hidden="1" customWidth="1"/>
    <col min="13328" max="13328" width="3.7109375" style="937" customWidth="1"/>
    <col min="13329" max="13329" width="3.85546875" style="937" customWidth="1"/>
    <col min="13330" max="13330" width="3.7109375" style="937" customWidth="1"/>
    <col min="13331" max="13331" width="12.7109375" style="937" customWidth="1"/>
    <col min="13332" max="13332" width="52.7109375" style="937" customWidth="1"/>
    <col min="13333" max="13336" width="0" style="937" hidden="1" customWidth="1"/>
    <col min="13337" max="13337" width="12.28515625" style="937" customWidth="1"/>
    <col min="13338" max="13338" width="6.42578125" style="937" customWidth="1"/>
    <col min="13339" max="13339" width="12.28515625" style="937" customWidth="1"/>
    <col min="13340" max="13340" width="0" style="937" hidden="1" customWidth="1"/>
    <col min="13341" max="13341" width="3.7109375" style="937" customWidth="1"/>
    <col min="13342" max="13342" width="11.140625" style="937" bestFit="1" customWidth="1"/>
    <col min="13343" max="13344" width="10.5703125" style="937"/>
    <col min="13345" max="13345" width="11.140625" style="937" customWidth="1"/>
    <col min="13346" max="13575" width="10.5703125" style="937"/>
    <col min="13576" max="13583" width="0" style="937" hidden="1" customWidth="1"/>
    <col min="13584" max="13584" width="3.7109375" style="937" customWidth="1"/>
    <col min="13585" max="13585" width="3.85546875" style="937" customWidth="1"/>
    <col min="13586" max="13586" width="3.7109375" style="937" customWidth="1"/>
    <col min="13587" max="13587" width="12.7109375" style="937" customWidth="1"/>
    <col min="13588" max="13588" width="52.7109375" style="937" customWidth="1"/>
    <col min="13589" max="13592" width="0" style="937" hidden="1" customWidth="1"/>
    <col min="13593" max="13593" width="12.28515625" style="937" customWidth="1"/>
    <col min="13594" max="13594" width="6.42578125" style="937" customWidth="1"/>
    <col min="13595" max="13595" width="12.28515625" style="937" customWidth="1"/>
    <col min="13596" max="13596" width="0" style="937" hidden="1" customWidth="1"/>
    <col min="13597" max="13597" width="3.7109375" style="937" customWidth="1"/>
    <col min="13598" max="13598" width="11.140625" style="937" bestFit="1" customWidth="1"/>
    <col min="13599" max="13600" width="10.5703125" style="937"/>
    <col min="13601" max="13601" width="11.140625" style="937" customWidth="1"/>
    <col min="13602" max="13831" width="10.5703125" style="937"/>
    <col min="13832" max="13839" width="0" style="937" hidden="1" customWidth="1"/>
    <col min="13840" max="13840" width="3.7109375" style="937" customWidth="1"/>
    <col min="13841" max="13841" width="3.85546875" style="937" customWidth="1"/>
    <col min="13842" max="13842" width="3.7109375" style="937" customWidth="1"/>
    <col min="13843" max="13843" width="12.7109375" style="937" customWidth="1"/>
    <col min="13844" max="13844" width="52.7109375" style="937" customWidth="1"/>
    <col min="13845" max="13848" width="0" style="937" hidden="1" customWidth="1"/>
    <col min="13849" max="13849" width="12.28515625" style="937" customWidth="1"/>
    <col min="13850" max="13850" width="6.42578125" style="937" customWidth="1"/>
    <col min="13851" max="13851" width="12.28515625" style="937" customWidth="1"/>
    <col min="13852" max="13852" width="0" style="937" hidden="1" customWidth="1"/>
    <col min="13853" max="13853" width="3.7109375" style="937" customWidth="1"/>
    <col min="13854" max="13854" width="11.140625" style="937" bestFit="1" customWidth="1"/>
    <col min="13855" max="13856" width="10.5703125" style="937"/>
    <col min="13857" max="13857" width="11.140625" style="937" customWidth="1"/>
    <col min="13858" max="14087" width="10.5703125" style="937"/>
    <col min="14088" max="14095" width="0" style="937" hidden="1" customWidth="1"/>
    <col min="14096" max="14096" width="3.7109375" style="937" customWidth="1"/>
    <col min="14097" max="14097" width="3.85546875" style="937" customWidth="1"/>
    <col min="14098" max="14098" width="3.7109375" style="937" customWidth="1"/>
    <col min="14099" max="14099" width="12.7109375" style="937" customWidth="1"/>
    <col min="14100" max="14100" width="52.7109375" style="937" customWidth="1"/>
    <col min="14101" max="14104" width="0" style="937" hidden="1" customWidth="1"/>
    <col min="14105" max="14105" width="12.28515625" style="937" customWidth="1"/>
    <col min="14106" max="14106" width="6.42578125" style="937" customWidth="1"/>
    <col min="14107" max="14107" width="12.28515625" style="937" customWidth="1"/>
    <col min="14108" max="14108" width="0" style="937" hidden="1" customWidth="1"/>
    <col min="14109" max="14109" width="3.7109375" style="937" customWidth="1"/>
    <col min="14110" max="14110" width="11.140625" style="937" bestFit="1" customWidth="1"/>
    <col min="14111" max="14112" width="10.5703125" style="937"/>
    <col min="14113" max="14113" width="11.140625" style="937" customWidth="1"/>
    <col min="14114" max="14343" width="10.5703125" style="937"/>
    <col min="14344" max="14351" width="0" style="937" hidden="1" customWidth="1"/>
    <col min="14352" max="14352" width="3.7109375" style="937" customWidth="1"/>
    <col min="14353" max="14353" width="3.85546875" style="937" customWidth="1"/>
    <col min="14354" max="14354" width="3.7109375" style="937" customWidth="1"/>
    <col min="14355" max="14355" width="12.7109375" style="937" customWidth="1"/>
    <col min="14356" max="14356" width="52.7109375" style="937" customWidth="1"/>
    <col min="14357" max="14360" width="0" style="937" hidden="1" customWidth="1"/>
    <col min="14361" max="14361" width="12.28515625" style="937" customWidth="1"/>
    <col min="14362" max="14362" width="6.42578125" style="937" customWidth="1"/>
    <col min="14363" max="14363" width="12.28515625" style="937" customWidth="1"/>
    <col min="14364" max="14364" width="0" style="937" hidden="1" customWidth="1"/>
    <col min="14365" max="14365" width="3.7109375" style="937" customWidth="1"/>
    <col min="14366" max="14366" width="11.140625" style="937" bestFit="1" customWidth="1"/>
    <col min="14367" max="14368" width="10.5703125" style="937"/>
    <col min="14369" max="14369" width="11.140625" style="937" customWidth="1"/>
    <col min="14370" max="14599" width="10.5703125" style="937"/>
    <col min="14600" max="14607" width="0" style="937" hidden="1" customWidth="1"/>
    <col min="14608" max="14608" width="3.7109375" style="937" customWidth="1"/>
    <col min="14609" max="14609" width="3.85546875" style="937" customWidth="1"/>
    <col min="14610" max="14610" width="3.7109375" style="937" customWidth="1"/>
    <col min="14611" max="14611" width="12.7109375" style="937" customWidth="1"/>
    <col min="14612" max="14612" width="52.7109375" style="937" customWidth="1"/>
    <col min="14613" max="14616" width="0" style="937" hidden="1" customWidth="1"/>
    <col min="14617" max="14617" width="12.28515625" style="937" customWidth="1"/>
    <col min="14618" max="14618" width="6.42578125" style="937" customWidth="1"/>
    <col min="14619" max="14619" width="12.28515625" style="937" customWidth="1"/>
    <col min="14620" max="14620" width="0" style="937" hidden="1" customWidth="1"/>
    <col min="14621" max="14621" width="3.7109375" style="937" customWidth="1"/>
    <col min="14622" max="14622" width="11.140625" style="937" bestFit="1" customWidth="1"/>
    <col min="14623" max="14624" width="10.5703125" style="937"/>
    <col min="14625" max="14625" width="11.140625" style="937" customWidth="1"/>
    <col min="14626" max="14855" width="10.5703125" style="937"/>
    <col min="14856" max="14863" width="0" style="937" hidden="1" customWidth="1"/>
    <col min="14864" max="14864" width="3.7109375" style="937" customWidth="1"/>
    <col min="14865" max="14865" width="3.85546875" style="937" customWidth="1"/>
    <col min="14866" max="14866" width="3.7109375" style="937" customWidth="1"/>
    <col min="14867" max="14867" width="12.7109375" style="937" customWidth="1"/>
    <col min="14868" max="14868" width="52.7109375" style="937" customWidth="1"/>
    <col min="14869" max="14872" width="0" style="937" hidden="1" customWidth="1"/>
    <col min="14873" max="14873" width="12.28515625" style="937" customWidth="1"/>
    <col min="14874" max="14874" width="6.42578125" style="937" customWidth="1"/>
    <col min="14875" max="14875" width="12.28515625" style="937" customWidth="1"/>
    <col min="14876" max="14876" width="0" style="937" hidden="1" customWidth="1"/>
    <col min="14877" max="14877" width="3.7109375" style="937" customWidth="1"/>
    <col min="14878" max="14878" width="11.140625" style="937" bestFit="1" customWidth="1"/>
    <col min="14879" max="14880" width="10.5703125" style="937"/>
    <col min="14881" max="14881" width="11.140625" style="937" customWidth="1"/>
    <col min="14882" max="15111" width="10.5703125" style="937"/>
    <col min="15112" max="15119" width="0" style="937" hidden="1" customWidth="1"/>
    <col min="15120" max="15120" width="3.7109375" style="937" customWidth="1"/>
    <col min="15121" max="15121" width="3.85546875" style="937" customWidth="1"/>
    <col min="15122" max="15122" width="3.7109375" style="937" customWidth="1"/>
    <col min="15123" max="15123" width="12.7109375" style="937" customWidth="1"/>
    <col min="15124" max="15124" width="52.7109375" style="937" customWidth="1"/>
    <col min="15125" max="15128" width="0" style="937" hidden="1" customWidth="1"/>
    <col min="15129" max="15129" width="12.28515625" style="937" customWidth="1"/>
    <col min="15130" max="15130" width="6.42578125" style="937" customWidth="1"/>
    <col min="15131" max="15131" width="12.28515625" style="937" customWidth="1"/>
    <col min="15132" max="15132" width="0" style="937" hidden="1" customWidth="1"/>
    <col min="15133" max="15133" width="3.7109375" style="937" customWidth="1"/>
    <col min="15134" max="15134" width="11.140625" style="937" bestFit="1" customWidth="1"/>
    <col min="15135" max="15136" width="10.5703125" style="937"/>
    <col min="15137" max="15137" width="11.140625" style="937" customWidth="1"/>
    <col min="15138" max="15367" width="10.5703125" style="937"/>
    <col min="15368" max="15375" width="0" style="937" hidden="1" customWidth="1"/>
    <col min="15376" max="15376" width="3.7109375" style="937" customWidth="1"/>
    <col min="15377" max="15377" width="3.85546875" style="937" customWidth="1"/>
    <col min="15378" max="15378" width="3.7109375" style="937" customWidth="1"/>
    <col min="15379" max="15379" width="12.7109375" style="937" customWidth="1"/>
    <col min="15380" max="15380" width="52.7109375" style="937" customWidth="1"/>
    <col min="15381" max="15384" width="0" style="937" hidden="1" customWidth="1"/>
    <col min="15385" max="15385" width="12.28515625" style="937" customWidth="1"/>
    <col min="15386" max="15386" width="6.42578125" style="937" customWidth="1"/>
    <col min="15387" max="15387" width="12.28515625" style="937" customWidth="1"/>
    <col min="15388" max="15388" width="0" style="937" hidden="1" customWidth="1"/>
    <col min="15389" max="15389" width="3.7109375" style="937" customWidth="1"/>
    <col min="15390" max="15390" width="11.140625" style="937" bestFit="1" customWidth="1"/>
    <col min="15391" max="15392" width="10.5703125" style="937"/>
    <col min="15393" max="15393" width="11.140625" style="937" customWidth="1"/>
    <col min="15394" max="15623" width="10.5703125" style="937"/>
    <col min="15624" max="15631" width="0" style="937" hidden="1" customWidth="1"/>
    <col min="15632" max="15632" width="3.7109375" style="937" customWidth="1"/>
    <col min="15633" max="15633" width="3.85546875" style="937" customWidth="1"/>
    <col min="15634" max="15634" width="3.7109375" style="937" customWidth="1"/>
    <col min="15635" max="15635" width="12.7109375" style="937" customWidth="1"/>
    <col min="15636" max="15636" width="52.7109375" style="937" customWidth="1"/>
    <col min="15637" max="15640" width="0" style="937" hidden="1" customWidth="1"/>
    <col min="15641" max="15641" width="12.28515625" style="937" customWidth="1"/>
    <col min="15642" max="15642" width="6.42578125" style="937" customWidth="1"/>
    <col min="15643" max="15643" width="12.28515625" style="937" customWidth="1"/>
    <col min="15644" max="15644" width="0" style="937" hidden="1" customWidth="1"/>
    <col min="15645" max="15645" width="3.7109375" style="937" customWidth="1"/>
    <col min="15646" max="15646" width="11.140625" style="937" bestFit="1" customWidth="1"/>
    <col min="15647" max="15648" width="10.5703125" style="937"/>
    <col min="15649" max="15649" width="11.140625" style="937" customWidth="1"/>
    <col min="15650" max="15879" width="10.5703125" style="937"/>
    <col min="15880" max="15887" width="0" style="937" hidden="1" customWidth="1"/>
    <col min="15888" max="15888" width="3.7109375" style="937" customWidth="1"/>
    <col min="15889" max="15889" width="3.85546875" style="937" customWidth="1"/>
    <col min="15890" max="15890" width="3.7109375" style="937" customWidth="1"/>
    <col min="15891" max="15891" width="12.7109375" style="937" customWidth="1"/>
    <col min="15892" max="15892" width="52.7109375" style="937" customWidth="1"/>
    <col min="15893" max="15896" width="0" style="937" hidden="1" customWidth="1"/>
    <col min="15897" max="15897" width="12.28515625" style="937" customWidth="1"/>
    <col min="15898" max="15898" width="6.42578125" style="937" customWidth="1"/>
    <col min="15899" max="15899" width="12.28515625" style="937" customWidth="1"/>
    <col min="15900" max="15900" width="0" style="937" hidden="1" customWidth="1"/>
    <col min="15901" max="15901" width="3.7109375" style="937" customWidth="1"/>
    <col min="15902" max="15902" width="11.140625" style="937" bestFit="1" customWidth="1"/>
    <col min="15903" max="15904" width="10.5703125" style="937"/>
    <col min="15905" max="15905" width="11.140625" style="937" customWidth="1"/>
    <col min="15906" max="16135" width="10.5703125" style="937"/>
    <col min="16136" max="16143" width="0" style="937" hidden="1" customWidth="1"/>
    <col min="16144" max="16144" width="3.7109375" style="937" customWidth="1"/>
    <col min="16145" max="16145" width="3.85546875" style="937" customWidth="1"/>
    <col min="16146" max="16146" width="3.7109375" style="937" customWidth="1"/>
    <col min="16147" max="16147" width="12.7109375" style="937" customWidth="1"/>
    <col min="16148" max="16148" width="52.7109375" style="937" customWidth="1"/>
    <col min="16149" max="16152" width="0" style="937" hidden="1" customWidth="1"/>
    <col min="16153" max="16153" width="12.28515625" style="937" customWidth="1"/>
    <col min="16154" max="16154" width="6.42578125" style="937" customWidth="1"/>
    <col min="16155" max="16155" width="12.28515625" style="937" customWidth="1"/>
    <col min="16156" max="16156" width="0" style="937" hidden="1" customWidth="1"/>
    <col min="16157" max="16157" width="3.7109375" style="937" customWidth="1"/>
    <col min="16158" max="16158" width="11.140625" style="937" bestFit="1" customWidth="1"/>
    <col min="16159" max="16160" width="10.5703125" style="937"/>
    <col min="16161" max="16161" width="11.140625" style="937" customWidth="1"/>
    <col min="16162" max="16384" width="10.5703125" style="937"/>
  </cols>
  <sheetData>
    <row r="1" spans="1:41" hidden="1">
      <c r="Q1" s="730"/>
      <c r="R1" s="730"/>
      <c r="X1" s="730"/>
      <c r="Y1" s="730"/>
    </row>
    <row r="2" spans="1:41" hidden="1">
      <c r="U2" s="730"/>
      <c r="AB2" s="730"/>
    </row>
    <row r="3" spans="1:41" hidden="1"/>
    <row r="4" spans="1:41" ht="3" customHeight="1">
      <c r="J4" s="942"/>
      <c r="K4" s="942"/>
      <c r="L4" s="938"/>
      <c r="M4" s="938"/>
      <c r="N4" s="938"/>
      <c r="O4" s="945"/>
      <c r="P4" s="945"/>
      <c r="Q4" s="945"/>
      <c r="R4" s="945"/>
      <c r="S4" s="945"/>
      <c r="T4" s="945"/>
      <c r="U4" s="945"/>
      <c r="V4" s="945"/>
      <c r="W4" s="945"/>
      <c r="X4" s="945"/>
      <c r="Y4" s="945"/>
      <c r="Z4" s="945"/>
      <c r="AA4" s="945"/>
      <c r="AB4" s="945"/>
    </row>
    <row r="5" spans="1:41" ht="26.1" customHeight="1">
      <c r="J5" s="942"/>
      <c r="K5" s="942"/>
      <c r="L5" s="1299" t="s">
        <v>717</v>
      </c>
      <c r="M5" s="1299"/>
      <c r="N5" s="1299"/>
      <c r="O5" s="1299"/>
      <c r="P5" s="1299"/>
      <c r="Q5" s="1299"/>
      <c r="R5" s="1299"/>
      <c r="S5" s="1299"/>
      <c r="T5" s="1299"/>
      <c r="U5" s="632"/>
      <c r="V5" s="632"/>
      <c r="W5" s="632"/>
      <c r="X5" s="632"/>
      <c r="Y5" s="632"/>
      <c r="Z5" s="632"/>
      <c r="AA5" s="632"/>
      <c r="AB5" s="632"/>
    </row>
    <row r="6" spans="1:41" ht="3" customHeight="1">
      <c r="J6" s="942"/>
      <c r="K6" s="942"/>
      <c r="L6" s="938"/>
      <c r="M6" s="938"/>
      <c r="N6" s="938"/>
      <c r="O6" s="717"/>
      <c r="P6" s="717"/>
      <c r="Q6" s="717"/>
      <c r="R6" s="717"/>
      <c r="S6" s="717"/>
      <c r="T6" s="717"/>
      <c r="U6" s="717"/>
      <c r="V6" s="1073"/>
      <c r="W6" s="1073"/>
      <c r="X6" s="1073"/>
      <c r="Y6" s="1073"/>
      <c r="Z6" s="1073"/>
      <c r="AA6" s="1073"/>
      <c r="AB6" s="1073"/>
      <c r="AC6" s="945"/>
    </row>
    <row r="7" spans="1:41" s="745" customFormat="1" ht="11.25" hidden="1">
      <c r="A7" s="1117"/>
      <c r="B7" s="1117"/>
      <c r="C7" s="1117"/>
      <c r="D7" s="1117"/>
      <c r="E7" s="1117"/>
      <c r="F7" s="1117"/>
      <c r="G7" s="1117"/>
      <c r="H7" s="1117"/>
      <c r="L7" s="1167"/>
      <c r="M7" s="1040"/>
      <c r="O7" s="1305"/>
      <c r="P7" s="1305"/>
      <c r="Q7" s="1305"/>
      <c r="R7" s="1305"/>
      <c r="S7" s="1305"/>
      <c r="T7" s="1305"/>
      <c r="U7" s="779"/>
      <c r="V7"/>
      <c r="W7"/>
      <c r="X7"/>
      <c r="Y7"/>
      <c r="Z7"/>
      <c r="AA7"/>
      <c r="AB7"/>
      <c r="AC7" s="779"/>
      <c r="AE7" s="1117"/>
      <c r="AF7" s="1117"/>
      <c r="AG7" s="1117"/>
      <c r="AH7" s="1117"/>
      <c r="AI7" s="1117"/>
    </row>
    <row r="8" spans="1:41"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729"/>
      <c r="V8"/>
      <c r="W8"/>
      <c r="X8"/>
      <c r="Y8"/>
      <c r="Z8"/>
      <c r="AA8"/>
      <c r="AB8"/>
      <c r="AC8" s="729"/>
      <c r="AD8" s="488"/>
      <c r="AE8" s="960"/>
      <c r="AF8" s="960"/>
      <c r="AG8" s="960"/>
      <c r="AH8" s="960"/>
      <c r="AI8" s="960"/>
      <c r="AJ8" s="960"/>
      <c r="AK8" s="960"/>
      <c r="AL8" s="960"/>
      <c r="AM8" s="960"/>
      <c r="AN8" s="960"/>
      <c r="AO8" s="960"/>
    </row>
    <row r="9" spans="1:41"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729"/>
      <c r="V9"/>
      <c r="W9"/>
      <c r="X9"/>
      <c r="Y9"/>
      <c r="Z9"/>
      <c r="AA9"/>
      <c r="AB9"/>
      <c r="AC9" s="729"/>
      <c r="AD9" s="488"/>
      <c r="AE9" s="960"/>
      <c r="AF9" s="960"/>
      <c r="AG9" s="960"/>
      <c r="AH9" s="960"/>
      <c r="AI9" s="960"/>
      <c r="AJ9" s="960"/>
      <c r="AK9" s="960"/>
      <c r="AL9" s="960"/>
      <c r="AM9" s="960"/>
      <c r="AN9" s="960"/>
      <c r="AO9" s="960"/>
    </row>
    <row r="10" spans="1:41" s="745" customFormat="1" ht="11.25" hidden="1">
      <c r="A10" s="1117"/>
      <c r="B10" s="1117"/>
      <c r="C10" s="1117"/>
      <c r="D10" s="1117"/>
      <c r="E10" s="1117"/>
      <c r="F10" s="1117"/>
      <c r="G10" s="1117"/>
      <c r="H10" s="1117"/>
      <c r="L10" s="1167"/>
      <c r="M10" s="1040"/>
      <c r="O10" s="1305"/>
      <c r="P10" s="1305"/>
      <c r="Q10" s="1305"/>
      <c r="R10" s="1305"/>
      <c r="S10" s="1305"/>
      <c r="T10" s="1305"/>
      <c r="U10" s="779"/>
      <c r="V10"/>
      <c r="W10"/>
      <c r="X10"/>
      <c r="Y10"/>
      <c r="Z10"/>
      <c r="AA10"/>
      <c r="AB10"/>
      <c r="AC10" s="779"/>
      <c r="AE10" s="1117"/>
      <c r="AF10" s="1117"/>
      <c r="AG10" s="1117"/>
      <c r="AH10" s="1117"/>
      <c r="AI10" s="1117"/>
    </row>
    <row r="11" spans="1:41" s="954" customFormat="1" ht="11.25" hidden="1">
      <c r="A11" s="960"/>
      <c r="B11" s="960"/>
      <c r="C11" s="960"/>
      <c r="D11" s="960"/>
      <c r="E11" s="960"/>
      <c r="F11" s="960"/>
      <c r="G11" s="960"/>
      <c r="H11" s="960"/>
      <c r="L11" s="1300"/>
      <c r="M11" s="1300"/>
      <c r="N11" s="971"/>
      <c r="O11" s="729"/>
      <c r="P11" s="729"/>
      <c r="Q11" s="729"/>
      <c r="R11" s="729"/>
      <c r="S11" s="729"/>
      <c r="T11" s="729"/>
      <c r="U11" s="958" t="s">
        <v>370</v>
      </c>
      <c r="V11" s="1094"/>
      <c r="W11" s="1094"/>
      <c r="X11" s="1094"/>
      <c r="Y11" s="1094"/>
      <c r="Z11" s="1094"/>
      <c r="AA11" s="1094"/>
      <c r="AB11" s="958" t="s">
        <v>370</v>
      </c>
      <c r="AE11" s="960"/>
      <c r="AF11" s="960"/>
      <c r="AG11" s="960"/>
      <c r="AH11" s="960"/>
      <c r="AI11" s="960"/>
      <c r="AJ11" s="960"/>
      <c r="AK11" s="960"/>
      <c r="AL11" s="960"/>
      <c r="AM11" s="960"/>
      <c r="AN11" s="960"/>
      <c r="AO11" s="960"/>
    </row>
    <row r="12" spans="1:41">
      <c r="J12" s="942"/>
      <c r="K12" s="942"/>
      <c r="L12" s="938"/>
      <c r="M12" s="938"/>
      <c r="N12" s="471"/>
      <c r="O12" s="1307"/>
      <c r="P12" s="1307"/>
      <c r="Q12" s="1307"/>
      <c r="R12" s="1307"/>
      <c r="S12" s="1307"/>
      <c r="T12" s="1307"/>
      <c r="U12" s="1307"/>
      <c r="V12" s="1307" t="s">
        <v>2372</v>
      </c>
      <c r="W12" s="1307"/>
      <c r="X12" s="1307"/>
      <c r="Y12" s="1307"/>
      <c r="Z12" s="1307"/>
      <c r="AA12" s="1307"/>
      <c r="AB12" s="1307"/>
    </row>
    <row r="13" spans="1:41">
      <c r="J13" s="942"/>
      <c r="K13" s="942"/>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41" ht="14.25" customHeight="1">
      <c r="J14" s="942"/>
      <c r="K14" s="942"/>
      <c r="L14" s="1313" t="s">
        <v>90</v>
      </c>
      <c r="M14" s="1313" t="s">
        <v>602</v>
      </c>
      <c r="N14" s="629"/>
      <c r="O14" s="1314" t="s">
        <v>604</v>
      </c>
      <c r="P14" s="1315"/>
      <c r="Q14" s="1315"/>
      <c r="R14" s="1315"/>
      <c r="S14" s="1315"/>
      <c r="T14" s="1316"/>
      <c r="U14" s="1296" t="s">
        <v>338</v>
      </c>
      <c r="V14" s="1314" t="s">
        <v>604</v>
      </c>
      <c r="W14" s="1315"/>
      <c r="X14" s="1315"/>
      <c r="Y14" s="1315"/>
      <c r="Z14" s="1315"/>
      <c r="AA14" s="1316"/>
      <c r="AB14" s="1296" t="s">
        <v>338</v>
      </c>
      <c r="AC14" s="1310" t="s">
        <v>273</v>
      </c>
      <c r="AD14" s="1230"/>
    </row>
    <row r="15" spans="1:41" ht="14.25" customHeight="1">
      <c r="J15" s="942"/>
      <c r="K15" s="942"/>
      <c r="L15" s="1313"/>
      <c r="M15" s="1313"/>
      <c r="N15" s="630"/>
      <c r="O15" s="1319" t="s">
        <v>578</v>
      </c>
      <c r="P15" s="1317" t="s">
        <v>269</v>
      </c>
      <c r="Q15" s="1318"/>
      <c r="R15" s="1293" t="s">
        <v>615</v>
      </c>
      <c r="S15" s="1294"/>
      <c r="T15" s="1295"/>
      <c r="U15" s="1297"/>
      <c r="V15" s="1319" t="s">
        <v>578</v>
      </c>
      <c r="W15" s="1317" t="s">
        <v>269</v>
      </c>
      <c r="X15" s="1318"/>
      <c r="Y15" s="1293" t="s">
        <v>615</v>
      </c>
      <c r="Z15" s="1294"/>
      <c r="AA15" s="1295"/>
      <c r="AB15" s="1297"/>
      <c r="AC15" s="1311"/>
      <c r="AD15" s="1230"/>
    </row>
    <row r="16" spans="1:41" ht="33.75" customHeight="1">
      <c r="J16" s="942"/>
      <c r="K16" s="942"/>
      <c r="L16" s="1313"/>
      <c r="M16" s="1313"/>
      <c r="N16" s="631"/>
      <c r="O16" s="1320"/>
      <c r="P16" s="718" t="s">
        <v>579</v>
      </c>
      <c r="Q16" s="718" t="s">
        <v>6</v>
      </c>
      <c r="R16" s="975" t="s">
        <v>272</v>
      </c>
      <c r="S16" s="1308" t="s">
        <v>271</v>
      </c>
      <c r="T16" s="1309"/>
      <c r="U16" s="1298"/>
      <c r="V16" s="1320"/>
      <c r="W16" s="718" t="s">
        <v>579</v>
      </c>
      <c r="X16" s="718" t="s">
        <v>6</v>
      </c>
      <c r="Y16" s="1190" t="s">
        <v>272</v>
      </c>
      <c r="Z16" s="1308" t="s">
        <v>271</v>
      </c>
      <c r="AA16" s="1309"/>
      <c r="AB16" s="1298"/>
      <c r="AC16" s="1312"/>
      <c r="AD16" s="1230"/>
    </row>
    <row r="17" spans="1:43">
      <c r="J17" s="942"/>
      <c r="K17" s="537">
        <v>1</v>
      </c>
      <c r="L17" s="615" t="s">
        <v>91</v>
      </c>
      <c r="M17" s="615" t="s">
        <v>47</v>
      </c>
      <c r="N17" s="617" t="str">
        <f ca="1">OFFSET(N17,0,-1)</f>
        <v>2</v>
      </c>
      <c r="O17" s="972">
        <f ca="1">OFFSET(O17,0,-1)+1</f>
        <v>3</v>
      </c>
      <c r="P17" s="972">
        <f ca="1">OFFSET(P17,0,-1)+1</f>
        <v>4</v>
      </c>
      <c r="Q17" s="972">
        <f ca="1">OFFSET(Q17,0,-1)+1</f>
        <v>5</v>
      </c>
      <c r="R17" s="972">
        <f ca="1">OFFSET(R17,0,-1)+1</f>
        <v>6</v>
      </c>
      <c r="S17" s="1301">
        <f ca="1">OFFSET(S17,0,-1)+1</f>
        <v>7</v>
      </c>
      <c r="T17" s="1301"/>
      <c r="U17" s="972">
        <f ca="1">OFFSET(U17,0,-2)+1</f>
        <v>8</v>
      </c>
      <c r="V17" s="1186">
        <f ca="1">OFFSET(V17,0,-1)+1</f>
        <v>9</v>
      </c>
      <c r="W17" s="1186">
        <f ca="1">OFFSET(W17,0,-1)+1</f>
        <v>10</v>
      </c>
      <c r="X17" s="1186">
        <f ca="1">OFFSET(X17,0,-1)+1</f>
        <v>11</v>
      </c>
      <c r="Y17" s="1186">
        <f ca="1">OFFSET(Y17,0,-1)+1</f>
        <v>12</v>
      </c>
      <c r="Z17" s="1301">
        <f ca="1">OFFSET(Z17,0,-1)+1</f>
        <v>13</v>
      </c>
      <c r="AA17" s="1301"/>
      <c r="AB17" s="1186">
        <f ca="1">OFFSET(AB17,0,-2)+1</f>
        <v>14</v>
      </c>
      <c r="AC17" s="617">
        <f ca="1">OFFSET(AC17,0,-1)</f>
        <v>14</v>
      </c>
      <c r="AD17" s="972">
        <f ca="1">OFFSET(AD17,0,-1)+1</f>
        <v>15</v>
      </c>
    </row>
    <row r="18" spans="1:43" ht="22.5">
      <c r="A18" s="1284">
        <v>1</v>
      </c>
      <c r="B18" s="962"/>
      <c r="C18" s="962"/>
      <c r="D18" s="962"/>
      <c r="E18" s="928"/>
      <c r="F18" s="973"/>
      <c r="G18" s="973"/>
      <c r="H18" s="973"/>
      <c r="I18" s="930"/>
      <c r="J18" s="926"/>
      <c r="K18" s="910"/>
      <c r="L18" s="977">
        <f>mergeValue(A18)</f>
        <v>1</v>
      </c>
      <c r="M18" s="609" t="s">
        <v>19</v>
      </c>
      <c r="N18" s="614"/>
      <c r="O18" s="1285" t="str">
        <f>IF('Перечень тарифов'!J21="","","" &amp; 'Перечень тарифов'!J21 &amp; "")</f>
        <v>Тариф на тепловую энергию (мощность)</v>
      </c>
      <c r="P18" s="1285"/>
      <c r="Q18" s="1285"/>
      <c r="R18" s="1285"/>
      <c r="S18" s="1285"/>
      <c r="T18" s="1285"/>
      <c r="U18" s="1285"/>
      <c r="V18" s="1285"/>
      <c r="W18" s="1285"/>
      <c r="X18" s="1285"/>
      <c r="Y18" s="1285"/>
      <c r="Z18" s="1285"/>
      <c r="AA18" s="1285"/>
      <c r="AB18" s="1285"/>
      <c r="AC18" s="1285"/>
      <c r="AD18" s="1125" t="s">
        <v>718</v>
      </c>
      <c r="AF18" s="776"/>
      <c r="AG18" s="776" t="str">
        <f t="shared" ref="AG18:AG28" si="0">IF(M18="","",M18 )</f>
        <v>Наименование тарифа</v>
      </c>
      <c r="AH18" s="776"/>
      <c r="AI18" s="776"/>
      <c r="AJ18" s="776"/>
      <c r="AP18" s="955"/>
      <c r="AQ18" s="955"/>
    </row>
    <row r="19" spans="1:43" ht="22.5">
      <c r="A19" s="1284"/>
      <c r="B19" s="1284">
        <v>1</v>
      </c>
      <c r="C19" s="962"/>
      <c r="D19" s="962"/>
      <c r="E19" s="973"/>
      <c r="F19" s="973"/>
      <c r="G19" s="973"/>
      <c r="H19" s="973"/>
      <c r="I19" s="968"/>
      <c r="J19" s="901"/>
      <c r="K19" s="904"/>
      <c r="L19" s="977" t="str">
        <f>mergeValue(A19) &amp;"."&amp; mergeValue(B19)</f>
        <v>1.1</v>
      </c>
      <c r="M19" s="657" t="s">
        <v>15</v>
      </c>
      <c r="N19" s="614"/>
      <c r="O19" s="1285" t="str">
        <f>IF('Перечень тарифов'!N21="","","" &amp; 'Перечень тарифов'!N21 &amp; "")</f>
        <v>городской округ город Волжский, городской округ город Волжский (18710000);</v>
      </c>
      <c r="P19" s="1285"/>
      <c r="Q19" s="1285"/>
      <c r="R19" s="1285"/>
      <c r="S19" s="1285"/>
      <c r="T19" s="1285"/>
      <c r="U19" s="1285"/>
      <c r="V19" s="1285"/>
      <c r="W19" s="1285"/>
      <c r="X19" s="1285"/>
      <c r="Y19" s="1285"/>
      <c r="Z19" s="1285"/>
      <c r="AA19" s="1285"/>
      <c r="AB19" s="1285"/>
      <c r="AC19" s="1285"/>
      <c r="AD19" s="1125" t="s">
        <v>459</v>
      </c>
      <c r="AF19" s="776"/>
      <c r="AG19" s="776" t="str">
        <f t="shared" si="0"/>
        <v>Территория действия тарифа</v>
      </c>
      <c r="AH19" s="776"/>
      <c r="AI19" s="776"/>
      <c r="AJ19" s="776"/>
      <c r="AP19" s="955"/>
      <c r="AQ19" s="955"/>
    </row>
    <row r="20" spans="1:43" hidden="1">
      <c r="A20" s="1284"/>
      <c r="B20" s="1284"/>
      <c r="C20" s="1284">
        <v>1</v>
      </c>
      <c r="D20" s="962"/>
      <c r="E20" s="973"/>
      <c r="F20" s="973"/>
      <c r="G20" s="973"/>
      <c r="H20" s="973"/>
      <c r="I20" s="909"/>
      <c r="J20" s="901"/>
      <c r="K20" s="904"/>
      <c r="L20" s="977" t="str">
        <f>mergeValue(A20) &amp;"."&amp; mergeValue(B20)&amp;"."&amp; mergeValue(C20)</f>
        <v>1.1.1</v>
      </c>
      <c r="M20" s="658"/>
      <c r="N20" s="614"/>
      <c r="O20" s="1285"/>
      <c r="P20" s="1285"/>
      <c r="Q20" s="1285"/>
      <c r="R20" s="1285"/>
      <c r="S20" s="1285"/>
      <c r="T20" s="1285"/>
      <c r="U20" s="1285"/>
      <c r="V20" s="1285"/>
      <c r="W20" s="1285"/>
      <c r="X20" s="1285"/>
      <c r="Y20" s="1285"/>
      <c r="Z20" s="1285"/>
      <c r="AA20" s="1285"/>
      <c r="AB20" s="1285"/>
      <c r="AC20" s="1285"/>
      <c r="AD20" s="1125"/>
      <c r="AF20" s="776"/>
      <c r="AG20" s="776" t="str">
        <f t="shared" si="0"/>
        <v/>
      </c>
      <c r="AH20" s="776"/>
      <c r="AI20" s="776"/>
      <c r="AJ20" s="776"/>
      <c r="AP20" s="955"/>
      <c r="AQ20" s="955"/>
    </row>
    <row r="21" spans="1:43" hidden="1">
      <c r="A21" s="1284"/>
      <c r="B21" s="1284"/>
      <c r="C21" s="1284"/>
      <c r="D21" s="1284">
        <v>1</v>
      </c>
      <c r="E21" s="973"/>
      <c r="F21" s="973"/>
      <c r="G21" s="973"/>
      <c r="H21" s="973"/>
      <c r="I21" s="909"/>
      <c r="J21" s="901"/>
      <c r="K21" s="904"/>
      <c r="L21" s="977" t="str">
        <f>mergeValue(A21) &amp;"."&amp; mergeValue(B21)&amp;"."&amp; mergeValue(C21)&amp;"."&amp; mergeValue(D21)</f>
        <v>1.1.1.1</v>
      </c>
      <c r="M21" s="659"/>
      <c r="N21" s="614"/>
      <c r="O21" s="1285"/>
      <c r="P21" s="1285"/>
      <c r="Q21" s="1285"/>
      <c r="R21" s="1285"/>
      <c r="S21" s="1285"/>
      <c r="T21" s="1285"/>
      <c r="U21" s="1285"/>
      <c r="V21" s="1285"/>
      <c r="W21" s="1285"/>
      <c r="X21" s="1285"/>
      <c r="Y21" s="1285"/>
      <c r="Z21" s="1285"/>
      <c r="AA21" s="1285"/>
      <c r="AB21" s="1285"/>
      <c r="AC21" s="1285"/>
      <c r="AD21" s="1125"/>
      <c r="AF21" s="776"/>
      <c r="AG21" s="776" t="str">
        <f t="shared" si="0"/>
        <v/>
      </c>
      <c r="AH21" s="776"/>
      <c r="AI21" s="776"/>
      <c r="AJ21" s="776"/>
      <c r="AP21" s="955"/>
      <c r="AQ21" s="955"/>
    </row>
    <row r="22" spans="1:43" ht="78.75">
      <c r="A22" s="1284"/>
      <c r="B22" s="1284"/>
      <c r="C22" s="1284"/>
      <c r="D22" s="1284"/>
      <c r="E22" s="1284">
        <v>1</v>
      </c>
      <c r="F22" s="973"/>
      <c r="G22" s="973"/>
      <c r="H22" s="962">
        <v>1</v>
      </c>
      <c r="I22" s="1284">
        <v>1</v>
      </c>
      <c r="J22" s="973"/>
      <c r="K22" s="912"/>
      <c r="L22" s="977" t="str">
        <f>mergeValue(A22) &amp;"."&amp; mergeValue(B22)&amp;"."&amp; mergeValue(C22)&amp;"."&amp; mergeValue(D22)&amp;"."&amp; mergeValue(E22)</f>
        <v>1.1.1.1.1</v>
      </c>
      <c r="M22" s="523" t="s">
        <v>8</v>
      </c>
      <c r="N22" s="614"/>
      <c r="O22" s="1286" t="s">
        <v>3</v>
      </c>
      <c r="P22" s="1286"/>
      <c r="Q22" s="1286"/>
      <c r="R22" s="1286"/>
      <c r="S22" s="1286"/>
      <c r="T22" s="1286"/>
      <c r="U22" s="1286"/>
      <c r="V22" s="1286"/>
      <c r="W22" s="1286"/>
      <c r="X22" s="1286"/>
      <c r="Y22" s="1286"/>
      <c r="Z22" s="1286"/>
      <c r="AA22" s="1286"/>
      <c r="AB22" s="1286"/>
      <c r="AC22" s="1286"/>
      <c r="AD22" s="1125" t="s">
        <v>719</v>
      </c>
      <c r="AF22" s="776"/>
      <c r="AG22" s="776" t="str">
        <f t="shared" si="0"/>
        <v>Схема подключения теплопотребляющей установки к коллектору источника тепловой энергии</v>
      </c>
      <c r="AH22" s="776"/>
      <c r="AI22" s="776"/>
      <c r="AJ22" s="776"/>
      <c r="AP22" s="955"/>
      <c r="AQ22" s="955"/>
    </row>
    <row r="23" spans="1:43" ht="33.75">
      <c r="A23" s="1284"/>
      <c r="B23" s="1284"/>
      <c r="C23" s="1284"/>
      <c r="D23" s="1284"/>
      <c r="E23" s="1284"/>
      <c r="F23" s="1284">
        <v>1</v>
      </c>
      <c r="G23" s="962"/>
      <c r="H23" s="962"/>
      <c r="I23" s="1284"/>
      <c r="J23" s="1284">
        <v>1</v>
      </c>
      <c r="K23" s="913"/>
      <c r="L23" s="977" t="str">
        <f>mergeValue(A23) &amp;"."&amp; mergeValue(B23)&amp;"."&amp; mergeValue(C23)&amp;"."&amp; mergeValue(D23)&amp;"."&amp; mergeValue(E23)&amp;"."&amp; mergeValue(F23)</f>
        <v>1.1.1.1.1.1</v>
      </c>
      <c r="M23" s="524" t="s">
        <v>9</v>
      </c>
      <c r="N23" s="614"/>
      <c r="O23" s="1287" t="s">
        <v>3</v>
      </c>
      <c r="P23" s="1288"/>
      <c r="Q23" s="1288"/>
      <c r="R23" s="1288"/>
      <c r="S23" s="1288"/>
      <c r="T23" s="1288"/>
      <c r="U23" s="1288"/>
      <c r="V23" s="1288"/>
      <c r="W23" s="1288"/>
      <c r="X23" s="1288"/>
      <c r="Y23" s="1288"/>
      <c r="Z23" s="1288"/>
      <c r="AA23" s="1288"/>
      <c r="AB23" s="1288"/>
      <c r="AC23" s="1289"/>
      <c r="AD23" s="1125" t="s">
        <v>720</v>
      </c>
      <c r="AF23" s="776"/>
      <c r="AG23" s="776" t="str">
        <f t="shared" si="0"/>
        <v>Группа потребителей</v>
      </c>
      <c r="AH23" s="776"/>
      <c r="AI23" s="776"/>
      <c r="AJ23" s="776"/>
      <c r="AP23" s="955"/>
      <c r="AQ23" s="955"/>
    </row>
    <row r="24" spans="1:43" ht="67.5" customHeight="1">
      <c r="A24" s="1284"/>
      <c r="B24" s="1284"/>
      <c r="C24" s="1284"/>
      <c r="D24" s="1284"/>
      <c r="E24" s="1284"/>
      <c r="F24" s="1284"/>
      <c r="G24" s="962">
        <v>1</v>
      </c>
      <c r="H24" s="962"/>
      <c r="I24" s="1284"/>
      <c r="J24" s="1284"/>
      <c r="K24" s="913">
        <v>1</v>
      </c>
      <c r="L24" s="977" t="str">
        <f>mergeValue(A24) &amp;"."&amp; mergeValue(B24)&amp;"."&amp; mergeValue(C24)&amp;"."&amp; mergeValue(D24)&amp;"."&amp; mergeValue(E24)&amp;"."&amp; mergeValue(F24)&amp;"."&amp; mergeValue(G24)</f>
        <v>1.1.1.1.1.1.1</v>
      </c>
      <c r="M24" s="1084" t="s">
        <v>605</v>
      </c>
      <c r="N24" s="614"/>
      <c r="O24" s="648">
        <v>1460.67</v>
      </c>
      <c r="P24" s="725"/>
      <c r="Q24" s="1034"/>
      <c r="R24" s="1290" t="s">
        <v>1698</v>
      </c>
      <c r="S24" s="1292" t="s">
        <v>82</v>
      </c>
      <c r="T24" s="1290" t="s">
        <v>2397</v>
      </c>
      <c r="U24" s="1292" t="s">
        <v>82</v>
      </c>
      <c r="V24" s="648">
        <v>1647.72</v>
      </c>
      <c r="W24" s="725"/>
      <c r="X24" s="1034"/>
      <c r="Y24" s="1290" t="s">
        <v>2398</v>
      </c>
      <c r="Z24" s="1292" t="s">
        <v>82</v>
      </c>
      <c r="AA24" s="1290" t="s">
        <v>1699</v>
      </c>
      <c r="AB24" s="1292" t="s">
        <v>83</v>
      </c>
      <c r="AC24" s="725"/>
      <c r="AD24" s="1302" t="s">
        <v>721</v>
      </c>
      <c r="AE24" s="955" t="str">
        <f>strCheckDate(O25:AC25)</f>
        <v/>
      </c>
      <c r="AF24" s="776"/>
      <c r="AG24" s="776" t="str">
        <f t="shared" si="0"/>
        <v>вода</v>
      </c>
      <c r="AH24" s="776"/>
      <c r="AI24" s="776"/>
      <c r="AJ24" s="776"/>
      <c r="AP24" s="955"/>
      <c r="AQ24" s="955"/>
    </row>
    <row r="25" spans="1:43" ht="11.25" hidden="1" customHeight="1">
      <c r="A25" s="1284"/>
      <c r="B25" s="1284"/>
      <c r="C25" s="1284"/>
      <c r="D25" s="1284"/>
      <c r="E25" s="1284"/>
      <c r="F25" s="1284"/>
      <c r="G25" s="962"/>
      <c r="H25" s="962"/>
      <c r="I25" s="1284"/>
      <c r="J25" s="1284"/>
      <c r="K25" s="913"/>
      <c r="L25" s="751"/>
      <c r="M25" s="614"/>
      <c r="N25" s="614"/>
      <c r="O25" s="725"/>
      <c r="P25" s="725"/>
      <c r="Q25" s="731" t="str">
        <f>R24 &amp; "-" &amp; T24</f>
        <v>01.01.2020-30.06.2020</v>
      </c>
      <c r="R25" s="1291"/>
      <c r="S25" s="1292"/>
      <c r="T25" s="1291"/>
      <c r="U25" s="1292"/>
      <c r="V25" s="725"/>
      <c r="W25" s="725"/>
      <c r="X25" s="731" t="str">
        <f>Y24 &amp; "-" &amp; AA24</f>
        <v>01.07.2020-31.12.2020</v>
      </c>
      <c r="Y25" s="1291"/>
      <c r="Z25" s="1292"/>
      <c r="AA25" s="1291"/>
      <c r="AB25" s="1292"/>
      <c r="AC25" s="725"/>
      <c r="AD25" s="1303"/>
      <c r="AF25" s="776"/>
      <c r="AG25" s="776" t="str">
        <f t="shared" si="0"/>
        <v/>
      </c>
      <c r="AH25" s="776"/>
      <c r="AI25" s="776"/>
      <c r="AJ25" s="776"/>
      <c r="AP25" s="955"/>
      <c r="AQ25" s="955"/>
    </row>
    <row r="26" spans="1:43" ht="15" customHeight="1">
      <c r="A26" s="1284"/>
      <c r="B26" s="1284"/>
      <c r="C26" s="1284"/>
      <c r="D26" s="1284"/>
      <c r="E26" s="1284"/>
      <c r="F26" s="1284"/>
      <c r="G26" s="973"/>
      <c r="H26" s="962"/>
      <c r="I26" s="1284"/>
      <c r="J26" s="1284"/>
      <c r="K26" s="912"/>
      <c r="L26" s="653"/>
      <c r="M26" s="526" t="s">
        <v>24</v>
      </c>
      <c r="N26" s="953"/>
      <c r="O26" s="953"/>
      <c r="P26" s="953"/>
      <c r="Q26" s="953"/>
      <c r="R26" s="953"/>
      <c r="S26" s="953"/>
      <c r="T26" s="953"/>
      <c r="U26" s="953"/>
      <c r="V26" s="953"/>
      <c r="W26" s="953"/>
      <c r="X26" s="953"/>
      <c r="Y26" s="953"/>
      <c r="Z26" s="953"/>
      <c r="AA26" s="953"/>
      <c r="AB26" s="953"/>
      <c r="AC26" s="724"/>
      <c r="AD26" s="1304"/>
      <c r="AF26" s="776"/>
      <c r="AG26" s="776" t="str">
        <f t="shared" si="0"/>
        <v>Добавить вид теплоносителя (параметры теплоносителя)</v>
      </c>
      <c r="AH26" s="776"/>
      <c r="AI26" s="776"/>
      <c r="AJ26" s="776"/>
      <c r="AP26" s="955"/>
      <c r="AQ26" s="955"/>
    </row>
    <row r="27" spans="1:43" ht="15" customHeight="1">
      <c r="A27" s="1284"/>
      <c r="B27" s="1284"/>
      <c r="C27" s="1284"/>
      <c r="D27" s="1284"/>
      <c r="E27" s="1284"/>
      <c r="F27" s="973"/>
      <c r="G27" s="973"/>
      <c r="H27" s="962"/>
      <c r="I27" s="1284"/>
      <c r="J27" s="973"/>
      <c r="K27" s="912"/>
      <c r="L27" s="653"/>
      <c r="M27" s="525" t="s">
        <v>10</v>
      </c>
      <c r="N27" s="953"/>
      <c r="O27" s="953"/>
      <c r="P27" s="953"/>
      <c r="Q27" s="953"/>
      <c r="R27" s="953"/>
      <c r="S27" s="953"/>
      <c r="T27" s="953"/>
      <c r="U27" s="952"/>
      <c r="V27" s="953"/>
      <c r="W27" s="953"/>
      <c r="X27" s="953"/>
      <c r="Y27" s="953"/>
      <c r="Z27" s="953"/>
      <c r="AA27" s="953"/>
      <c r="AB27" s="952"/>
      <c r="AC27" s="953"/>
      <c r="AD27" s="633"/>
      <c r="AF27" s="776"/>
      <c r="AG27" s="776" t="str">
        <f t="shared" si="0"/>
        <v>Добавить группу потребителей</v>
      </c>
      <c r="AH27" s="776"/>
      <c r="AI27" s="776"/>
      <c r="AJ27" s="776"/>
      <c r="AP27" s="955"/>
      <c r="AQ27" s="955"/>
    </row>
    <row r="28" spans="1:43" ht="15" customHeight="1">
      <c r="A28" s="1284"/>
      <c r="B28" s="1284"/>
      <c r="C28" s="1284"/>
      <c r="D28" s="1284"/>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633"/>
      <c r="AF28" s="776"/>
      <c r="AG28" s="776" t="str">
        <f t="shared" si="0"/>
        <v>Добавить схему подключения</v>
      </c>
      <c r="AH28" s="776"/>
      <c r="AI28" s="776"/>
      <c r="AJ28" s="776"/>
      <c r="AP28" s="955"/>
      <c r="AQ28" s="955"/>
    </row>
    <row r="29" spans="1:43" ht="11.25">
      <c r="A29" s="937"/>
      <c r="B29" s="937"/>
      <c r="C29" s="937"/>
      <c r="D29" s="937"/>
      <c r="E29" s="937"/>
      <c r="F29" s="937"/>
      <c r="G29" s="937"/>
      <c r="H29" s="937"/>
      <c r="I29" s="937"/>
      <c r="J29" s="937"/>
      <c r="K29" s="937"/>
      <c r="AE29" s="937"/>
      <c r="AF29" s="937"/>
      <c r="AG29" s="937"/>
      <c r="AH29" s="937"/>
      <c r="AI29" s="937"/>
      <c r="AJ29" s="937"/>
      <c r="AK29" s="937"/>
      <c r="AL29" s="937"/>
      <c r="AM29" s="937"/>
      <c r="AN29" s="937"/>
      <c r="AO29" s="937"/>
    </row>
    <row r="30" spans="1:43" ht="90" customHeight="1">
      <c r="L30" s="1">
        <v>1</v>
      </c>
      <c r="M30" s="1277" t="s">
        <v>722</v>
      </c>
      <c r="N30" s="1277"/>
      <c r="O30" s="1277"/>
      <c r="P30" s="1277"/>
      <c r="Q30" s="1277"/>
      <c r="R30" s="1277"/>
      <c r="S30" s="1277"/>
      <c r="T30" s="1277"/>
      <c r="U30" s="1277"/>
      <c r="V30" s="1277"/>
      <c r="W30" s="1277"/>
      <c r="X30" s="1277"/>
      <c r="Y30" s="1277"/>
      <c r="Z30" s="1277"/>
      <c r="AA30" s="1277"/>
      <c r="AB30" s="1277"/>
      <c r="AC30" s="1277"/>
      <c r="AD30" s="1277"/>
    </row>
  </sheetData>
  <sheetProtection password="FA9C" sheet="1" objects="1" scenarios="1" formatColumns="0" formatRows="0"/>
  <dataConsolidate leftLabels="1"/>
  <mergeCells count="51">
    <mergeCell ref="Z16:AA16"/>
    <mergeCell ref="Z17:AA17"/>
    <mergeCell ref="Y24:Y25"/>
    <mergeCell ref="Z24:Z25"/>
    <mergeCell ref="AA24:AA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A18:A28"/>
    <mergeCell ref="O18:AC18"/>
    <mergeCell ref="B19:B28"/>
    <mergeCell ref="O19:AC19"/>
    <mergeCell ref="C20:C28"/>
    <mergeCell ref="O20:AC20"/>
    <mergeCell ref="D21:D28"/>
    <mergeCell ref="U24:U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L11:M11"/>
    <mergeCell ref="L5:T5"/>
    <mergeCell ref="O7:T7"/>
    <mergeCell ref="O8:T8"/>
    <mergeCell ref="O9:T9"/>
    <mergeCell ref="O10:T10"/>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MN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S24 U393236 WWJ24 U458772 Z65556 Z131092 Z196628 Z262164 Z327700 Z393236 Z458772 Z524308 Z589844 Z655380 Z720916 Z786452 Z851988 Z917524 Z983060 AB524308 AB589844 AB655380 AB720916 AB786452 AB851988 AB917524 AB983060 AB65556 AB131092 AB196628 AB262164 AB393236 AB327700 AB458772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1" fitToHeight="0"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8" t="s">
        <v>470</v>
      </c>
      <c r="G2" s="1279"/>
      <c r="H2" s="1280"/>
      <c r="I2" s="608"/>
    </row>
    <row r="3" spans="1:20" ht="3" customHeight="1"/>
    <row r="4" spans="1:20" s="538" customFormat="1" ht="11.25">
      <c r="A4" s="558"/>
      <c r="B4" s="558"/>
      <c r="C4" s="558"/>
      <c r="D4" s="558"/>
      <c r="F4" s="1230" t="s">
        <v>444</v>
      </c>
      <c r="G4" s="1230"/>
      <c r="H4" s="1230"/>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29.04.2019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9" t="s">
        <v>717</v>
      </c>
      <c r="M5" s="1299"/>
      <c r="N5" s="1299"/>
      <c r="O5" s="1299"/>
      <c r="P5" s="1299"/>
      <c r="Q5" s="1299"/>
      <c r="R5" s="1299"/>
      <c r="S5" s="1299"/>
      <c r="T5" s="1299"/>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4"/>
      <c r="N7" s="748"/>
      <c r="O7" s="1321"/>
      <c r="P7" s="1321"/>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05"/>
      <c r="P9" s="1305"/>
      <c r="Q9" s="1305"/>
      <c r="R9" s="1305"/>
      <c r="S9" s="1305"/>
      <c r="T9" s="1305"/>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6" t="str">
        <f>IF(datePr_ch="",IF(datePr="","",datePr),datePr_ch)</f>
        <v>26.04.2019</v>
      </c>
      <c r="P10" s="1306"/>
      <c r="Q10" s="1306"/>
      <c r="R10" s="1306"/>
      <c r="S10" s="1306"/>
      <c r="T10" s="1306"/>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6" t="str">
        <f>IF(numberPr_ch="",IF(numberPr="","",numberPr),numberPr_ch)</f>
        <v>1609</v>
      </c>
      <c r="P11" s="1306"/>
      <c r="Q11" s="1306"/>
      <c r="R11" s="1306"/>
      <c r="S11" s="1306"/>
      <c r="T11" s="1306"/>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7"/>
      <c r="M12" s="1040"/>
      <c r="O12" s="1305"/>
      <c r="P12" s="1305"/>
      <c r="Q12" s="1305"/>
      <c r="R12" s="1305"/>
      <c r="S12" s="1305"/>
      <c r="T12" s="1305"/>
      <c r="U12" s="779"/>
      <c r="V12" s="779"/>
      <c r="X12" s="1117"/>
      <c r="Y12" s="1117"/>
      <c r="Z12" s="1117"/>
      <c r="AA12" s="1117"/>
      <c r="AB12" s="1117"/>
    </row>
    <row r="13" spans="1:34" s="538" customFormat="1" ht="11.25" hidden="1">
      <c r="A13" s="558"/>
      <c r="B13" s="558"/>
      <c r="C13" s="558"/>
      <c r="D13" s="558"/>
      <c r="E13" s="558"/>
      <c r="F13" s="558"/>
      <c r="G13" s="558"/>
      <c r="H13" s="558"/>
      <c r="L13" s="1300"/>
      <c r="M13" s="1300"/>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7"/>
      <c r="P14" s="1307"/>
      <c r="Q14" s="1307"/>
      <c r="R14" s="1307"/>
      <c r="S14" s="1307"/>
      <c r="T14" s="1307"/>
      <c r="U14" s="1307"/>
    </row>
    <row r="15" spans="1:34">
      <c r="J15" s="498"/>
      <c r="K15" s="498"/>
      <c r="L15" s="1230" t="s">
        <v>444</v>
      </c>
      <c r="M15" s="1230"/>
      <c r="N15" s="1230"/>
      <c r="O15" s="1230"/>
      <c r="P15" s="1230"/>
      <c r="Q15" s="1230"/>
      <c r="R15" s="1230"/>
      <c r="S15" s="1230"/>
      <c r="T15" s="1230"/>
      <c r="U15" s="1230"/>
      <c r="V15" s="1230"/>
      <c r="W15" s="1230" t="s">
        <v>445</v>
      </c>
    </row>
    <row r="16" spans="1:34" ht="14.25" customHeight="1">
      <c r="J16" s="498"/>
      <c r="K16" s="498"/>
      <c r="L16" s="1313" t="s">
        <v>90</v>
      </c>
      <c r="M16" s="1313" t="s">
        <v>602</v>
      </c>
      <c r="N16" s="629"/>
      <c r="O16" s="1314" t="s">
        <v>604</v>
      </c>
      <c r="P16" s="1315"/>
      <c r="Q16" s="1315"/>
      <c r="R16" s="1315"/>
      <c r="S16" s="1315"/>
      <c r="T16" s="1316"/>
      <c r="U16" s="1296" t="s">
        <v>338</v>
      </c>
      <c r="V16" s="1310" t="s">
        <v>273</v>
      </c>
      <c r="W16" s="1230"/>
    </row>
    <row r="17" spans="1:36" ht="14.25" customHeight="1">
      <c r="J17" s="498"/>
      <c r="K17" s="498"/>
      <c r="L17" s="1313"/>
      <c r="M17" s="1313"/>
      <c r="N17" s="630"/>
      <c r="O17" s="1319" t="s">
        <v>578</v>
      </c>
      <c r="P17" s="1317" t="s">
        <v>269</v>
      </c>
      <c r="Q17" s="1318"/>
      <c r="R17" s="1293" t="s">
        <v>615</v>
      </c>
      <c r="S17" s="1294"/>
      <c r="T17" s="1295"/>
      <c r="U17" s="1297"/>
      <c r="V17" s="1311"/>
      <c r="W17" s="1230"/>
    </row>
    <row r="18" spans="1:36" ht="33.75" customHeight="1">
      <c r="J18" s="498"/>
      <c r="K18" s="498"/>
      <c r="L18" s="1313"/>
      <c r="M18" s="1313"/>
      <c r="N18" s="631"/>
      <c r="O18" s="1320"/>
      <c r="P18" s="504" t="s">
        <v>579</v>
      </c>
      <c r="Q18" s="504" t="s">
        <v>6</v>
      </c>
      <c r="R18" s="505" t="s">
        <v>272</v>
      </c>
      <c r="S18" s="1308" t="s">
        <v>271</v>
      </c>
      <c r="T18" s="1309"/>
      <c r="U18" s="1298"/>
      <c r="V18" s="1312"/>
      <c r="W18" s="1230"/>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301">
        <f ca="1">OFFSET(S19,0,-1)+1</f>
        <v>7</v>
      </c>
      <c r="T19" s="1301"/>
      <c r="U19" s="616">
        <f ca="1">OFFSET(U19,0,-2)+1</f>
        <v>8</v>
      </c>
      <c r="V19" s="617">
        <f ca="1">OFFSET(V19,0,-1)</f>
        <v>8</v>
      </c>
      <c r="W19" s="616">
        <f ca="1">OFFSET(W19,0,-1)+1</f>
        <v>9</v>
      </c>
    </row>
    <row r="20" spans="1:36" ht="22.5">
      <c r="A20" s="1284">
        <v>1</v>
      </c>
      <c r="B20" s="830"/>
      <c r="C20" s="830"/>
      <c r="D20" s="830"/>
      <c r="E20" s="831"/>
      <c r="F20" s="832"/>
      <c r="G20" s="832"/>
      <c r="H20" s="832"/>
      <c r="I20" s="833"/>
      <c r="J20" s="828"/>
      <c r="K20" s="835"/>
      <c r="L20" s="561">
        <f>mergeValue(A20)</f>
        <v>1</v>
      </c>
      <c r="M20" s="609" t="s">
        <v>19</v>
      </c>
      <c r="N20" s="614"/>
      <c r="O20" s="1285"/>
      <c r="P20" s="1285"/>
      <c r="Q20" s="1285"/>
      <c r="R20" s="1285"/>
      <c r="S20" s="1285"/>
      <c r="T20" s="1285"/>
      <c r="U20" s="1285"/>
      <c r="V20" s="1285"/>
      <c r="W20" s="1125" t="s">
        <v>718</v>
      </c>
      <c r="Y20" s="557"/>
      <c r="Z20" s="557" t="str">
        <f t="shared" ref="Z20:Z33" si="0">IF(M20="","",M20 )</f>
        <v>Наименование тарифа</v>
      </c>
      <c r="AA20" s="557"/>
      <c r="AB20" s="557"/>
      <c r="AC20" s="557"/>
      <c r="AI20" s="553"/>
      <c r="AJ20" s="553"/>
    </row>
    <row r="21" spans="1:36" ht="22.5">
      <c r="A21" s="1284"/>
      <c r="B21" s="1284">
        <v>1</v>
      </c>
      <c r="C21" s="830"/>
      <c r="D21" s="830"/>
      <c r="E21" s="832"/>
      <c r="F21" s="832"/>
      <c r="G21" s="832"/>
      <c r="H21" s="832"/>
      <c r="I21" s="827"/>
      <c r="J21" s="826"/>
      <c r="K21" s="829"/>
      <c r="L21" s="561" t="str">
        <f>mergeValue(A21) &amp;"."&amp; mergeValue(B21)</f>
        <v>1.1</v>
      </c>
      <c r="M21" s="515" t="s">
        <v>15</v>
      </c>
      <c r="N21" s="614"/>
      <c r="O21" s="1285"/>
      <c r="P21" s="1285"/>
      <c r="Q21" s="1285"/>
      <c r="R21" s="1285"/>
      <c r="S21" s="1285"/>
      <c r="T21" s="1285"/>
      <c r="U21" s="1285"/>
      <c r="V21" s="1285"/>
      <c r="W21" s="1125" t="s">
        <v>459</v>
      </c>
      <c r="Y21" s="557"/>
      <c r="Z21" s="557" t="str">
        <f t="shared" si="0"/>
        <v>Территория действия тарифа</v>
      </c>
      <c r="AA21" s="557"/>
      <c r="AB21" s="557"/>
      <c r="AC21" s="557"/>
      <c r="AI21" s="553"/>
      <c r="AJ21" s="553"/>
    </row>
    <row r="22" spans="1:36" ht="22.5">
      <c r="A22" s="1284"/>
      <c r="B22" s="1284"/>
      <c r="C22" s="1284">
        <v>1</v>
      </c>
      <c r="D22" s="830"/>
      <c r="E22" s="832"/>
      <c r="F22" s="832"/>
      <c r="G22" s="832"/>
      <c r="H22" s="832"/>
      <c r="I22" s="834"/>
      <c r="J22" s="826"/>
      <c r="K22" s="829"/>
      <c r="L22" s="561" t="str">
        <f>mergeValue(A22) &amp;"."&amp; mergeValue(B22)&amp;"."&amp; mergeValue(C22)</f>
        <v>1.1.1</v>
      </c>
      <c r="M22" s="516" t="s">
        <v>7</v>
      </c>
      <c r="N22" s="614"/>
      <c r="O22" s="1285"/>
      <c r="P22" s="1285"/>
      <c r="Q22" s="1285"/>
      <c r="R22" s="1285"/>
      <c r="S22" s="1285"/>
      <c r="T22" s="1285"/>
      <c r="U22" s="1285"/>
      <c r="V22" s="1285"/>
      <c r="W22" s="1125" t="s">
        <v>600</v>
      </c>
      <c r="Y22" s="557"/>
      <c r="Z22" s="557" t="str">
        <f t="shared" si="0"/>
        <v xml:space="preserve">Наименование системы теплоснабжения </v>
      </c>
      <c r="AA22" s="557"/>
      <c r="AB22" s="557"/>
      <c r="AC22" s="557"/>
      <c r="AI22" s="553"/>
      <c r="AJ22" s="553"/>
    </row>
    <row r="23" spans="1:36" ht="22.5">
      <c r="A23" s="1284"/>
      <c r="B23" s="1284"/>
      <c r="C23" s="1284"/>
      <c r="D23" s="1284">
        <v>1</v>
      </c>
      <c r="E23" s="832"/>
      <c r="F23" s="832"/>
      <c r="G23" s="832"/>
      <c r="H23" s="832"/>
      <c r="I23" s="834"/>
      <c r="J23" s="826"/>
      <c r="K23" s="829"/>
      <c r="L23" s="561" t="str">
        <f>mergeValue(A23) &amp;"."&amp; mergeValue(B23)&amp;"."&amp; mergeValue(C23)&amp;"."&amp; mergeValue(D23)</f>
        <v>1.1.1.1</v>
      </c>
      <c r="M23" s="517" t="s">
        <v>21</v>
      </c>
      <c r="N23" s="614"/>
      <c r="O23" s="1285"/>
      <c r="P23" s="1285"/>
      <c r="Q23" s="1285"/>
      <c r="R23" s="1285"/>
      <c r="S23" s="1285"/>
      <c r="T23" s="1285"/>
      <c r="U23" s="1285"/>
      <c r="V23" s="1285"/>
      <c r="W23" s="1125" t="s">
        <v>601</v>
      </c>
      <c r="Y23" s="557"/>
      <c r="Z23" s="557" t="str">
        <f t="shared" si="0"/>
        <v xml:space="preserve">Источник тепловой энергии  </v>
      </c>
      <c r="AA23" s="557"/>
      <c r="AB23" s="557"/>
      <c r="AC23" s="557"/>
      <c r="AI23" s="553"/>
      <c r="AJ23" s="553"/>
    </row>
    <row r="24" spans="1:36" ht="78.75">
      <c r="A24" s="1284"/>
      <c r="B24" s="1284"/>
      <c r="C24" s="1284"/>
      <c r="D24" s="1284"/>
      <c r="E24" s="1284">
        <v>1</v>
      </c>
      <c r="F24" s="832"/>
      <c r="G24" s="832"/>
      <c r="H24" s="830">
        <v>1</v>
      </c>
      <c r="I24" s="1284">
        <v>1</v>
      </c>
      <c r="J24" s="832"/>
      <c r="K24" s="837"/>
      <c r="L24" s="561" t="str">
        <f>mergeValue(A24) &amp;"."&amp; mergeValue(B24)&amp;"."&amp; mergeValue(C24)&amp;"."&amp; mergeValue(D24)&amp;"."&amp; mergeValue(E24)</f>
        <v>1.1.1.1.1</v>
      </c>
      <c r="M24" s="523" t="s">
        <v>8</v>
      </c>
      <c r="N24" s="614"/>
      <c r="O24" s="1286"/>
      <c r="P24" s="1286"/>
      <c r="Q24" s="1286"/>
      <c r="R24" s="1286"/>
      <c r="S24" s="1286"/>
      <c r="T24" s="1286"/>
      <c r="U24" s="1286"/>
      <c r="V24" s="1286"/>
      <c r="W24" s="1125"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4"/>
      <c r="B25" s="1284"/>
      <c r="C25" s="1284"/>
      <c r="D25" s="1284"/>
      <c r="E25" s="1284"/>
      <c r="F25" s="1284">
        <v>1</v>
      </c>
      <c r="G25" s="830"/>
      <c r="H25" s="830"/>
      <c r="I25" s="1284"/>
      <c r="J25" s="1284">
        <v>1</v>
      </c>
      <c r="K25" s="838"/>
      <c r="L25" s="561" t="str">
        <f>mergeValue(A25) &amp;"."&amp; mergeValue(B25)&amp;"."&amp; mergeValue(C25)&amp;"."&amp; mergeValue(D25)&amp;"."&amp; mergeValue(E25)&amp;"."&amp; mergeValue(F25)</f>
        <v>1.1.1.1.1.1</v>
      </c>
      <c r="M25" s="524" t="s">
        <v>9</v>
      </c>
      <c r="N25" s="614"/>
      <c r="O25" s="1287"/>
      <c r="P25" s="1288"/>
      <c r="Q25" s="1288"/>
      <c r="R25" s="1288"/>
      <c r="S25" s="1288"/>
      <c r="T25" s="1288"/>
      <c r="U25" s="1288"/>
      <c r="V25" s="1289"/>
      <c r="W25" s="1125" t="s">
        <v>720</v>
      </c>
      <c r="Y25" s="557"/>
      <c r="Z25" s="557" t="str">
        <f t="shared" si="0"/>
        <v>Группа потребителей</v>
      </c>
      <c r="AA25" s="557"/>
      <c r="AB25" s="557"/>
      <c r="AC25" s="557"/>
      <c r="AI25" s="553"/>
      <c r="AJ25" s="553"/>
    </row>
    <row r="26" spans="1:36" ht="122.1" customHeight="1">
      <c r="A26" s="1284"/>
      <c r="B26" s="1284"/>
      <c r="C26" s="1284"/>
      <c r="D26" s="1284"/>
      <c r="E26" s="1284"/>
      <c r="F26" s="1284"/>
      <c r="G26" s="830">
        <v>1</v>
      </c>
      <c r="H26" s="830"/>
      <c r="I26" s="1284"/>
      <c r="J26" s="1284"/>
      <c r="K26" s="838">
        <v>1</v>
      </c>
      <c r="L26" s="561" t="str">
        <f>mergeValue(A26) &amp;"."&amp; mergeValue(B26)&amp;"."&amp; mergeValue(C26)&amp;"."&amp; mergeValue(D26)&amp;"."&amp; mergeValue(E26)&amp;"."&amp; mergeValue(F26)&amp;"."&amp; mergeValue(G26)</f>
        <v>1.1.1.1.1.1.1</v>
      </c>
      <c r="M26" s="1084"/>
      <c r="N26" s="614"/>
      <c r="O26" s="531"/>
      <c r="P26" s="531"/>
      <c r="Q26" s="1034"/>
      <c r="R26" s="1291"/>
      <c r="S26" s="1292" t="s">
        <v>82</v>
      </c>
      <c r="T26" s="1291"/>
      <c r="U26" s="1292" t="s">
        <v>83</v>
      </c>
      <c r="V26" s="531"/>
      <c r="W26" s="1302" t="s">
        <v>721</v>
      </c>
      <c r="X26" s="553" t="str">
        <f>strCheckDate(O27:V27)</f>
        <v/>
      </c>
      <c r="Y26" s="557"/>
      <c r="Z26" s="557" t="str">
        <f t="shared" si="0"/>
        <v/>
      </c>
      <c r="AA26" s="557"/>
      <c r="AB26" s="557"/>
      <c r="AC26" s="557"/>
      <c r="AI26" s="553"/>
      <c r="AJ26" s="553"/>
    </row>
    <row r="27" spans="1:36" ht="11.25" hidden="1">
      <c r="A27" s="1284"/>
      <c r="B27" s="1284"/>
      <c r="C27" s="1284"/>
      <c r="D27" s="1284"/>
      <c r="E27" s="1284"/>
      <c r="F27" s="1284"/>
      <c r="G27" s="830"/>
      <c r="H27" s="830"/>
      <c r="I27" s="1284"/>
      <c r="J27" s="1284"/>
      <c r="K27" s="838"/>
      <c r="L27" s="568"/>
      <c r="M27" s="614"/>
      <c r="N27" s="614"/>
      <c r="O27" s="531"/>
      <c r="P27" s="531"/>
      <c r="Q27" s="552" t="str">
        <f>R26 &amp; "-" &amp; T26</f>
        <v>-</v>
      </c>
      <c r="R27" s="1291"/>
      <c r="S27" s="1292"/>
      <c r="T27" s="1291"/>
      <c r="U27" s="1292"/>
      <c r="V27" s="531"/>
      <c r="W27" s="1303"/>
      <c r="Y27" s="557"/>
      <c r="Z27" s="557" t="str">
        <f t="shared" si="0"/>
        <v/>
      </c>
      <c r="AA27" s="557"/>
      <c r="AB27" s="557"/>
      <c r="AC27" s="557"/>
      <c r="AI27" s="553"/>
      <c r="AJ27" s="553"/>
    </row>
    <row r="28" spans="1:36" ht="15" customHeight="1">
      <c r="A28" s="1284"/>
      <c r="B28" s="1284"/>
      <c r="C28" s="1284"/>
      <c r="D28" s="1284"/>
      <c r="E28" s="1284"/>
      <c r="F28" s="1284"/>
      <c r="G28" s="832"/>
      <c r="H28" s="830"/>
      <c r="I28" s="1284"/>
      <c r="J28" s="1284"/>
      <c r="K28" s="837"/>
      <c r="L28" s="507"/>
      <c r="M28" s="526" t="s">
        <v>24</v>
      </c>
      <c r="N28" s="533"/>
      <c r="O28" s="533"/>
      <c r="P28" s="533"/>
      <c r="Q28" s="533"/>
      <c r="R28" s="533"/>
      <c r="S28" s="533"/>
      <c r="T28" s="533"/>
      <c r="U28" s="533"/>
      <c r="V28" s="529"/>
      <c r="W28" s="1304"/>
      <c r="Y28" s="557"/>
      <c r="Z28" s="557" t="str">
        <f t="shared" si="0"/>
        <v>Добавить вид теплоносителя (параметры теплоносителя)</v>
      </c>
      <c r="AA28" s="557"/>
      <c r="AB28" s="557"/>
      <c r="AC28" s="557"/>
      <c r="AI28" s="553"/>
      <c r="AJ28" s="553"/>
    </row>
    <row r="29" spans="1:36" ht="15" customHeight="1">
      <c r="A29" s="1284"/>
      <c r="B29" s="1284"/>
      <c r="C29" s="1284"/>
      <c r="D29" s="1284"/>
      <c r="E29" s="1284"/>
      <c r="F29" s="832"/>
      <c r="G29" s="832"/>
      <c r="H29" s="830"/>
      <c r="I29" s="1284"/>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4"/>
      <c r="B30" s="1284"/>
      <c r="C30" s="1284"/>
      <c r="D30" s="1284"/>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4"/>
      <c r="B31" s="1284"/>
      <c r="C31" s="1284"/>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4"/>
      <c r="B32" s="1284"/>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4"/>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8" t="s">
        <v>470</v>
      </c>
      <c r="G2" s="1279"/>
      <c r="H2" s="1280"/>
      <c r="I2" s="756"/>
    </row>
    <row r="3" spans="1:20" ht="3" customHeight="1"/>
    <row r="4" spans="1:20" s="538" customFormat="1" ht="11.25">
      <c r="A4" s="733"/>
      <c r="B4" s="733"/>
      <c r="C4" s="733"/>
      <c r="D4" s="733"/>
      <c r="F4" s="1230" t="s">
        <v>444</v>
      </c>
      <c r="G4" s="1230"/>
      <c r="H4" s="1230"/>
      <c r="I4" s="1281"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81"/>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29.04.2019</v>
      </c>
      <c r="I7" s="766" t="s">
        <v>472</v>
      </c>
      <c r="J7" s="583"/>
      <c r="K7" s="733"/>
      <c r="L7" s="733"/>
      <c r="M7" s="733"/>
      <c r="N7" s="733"/>
      <c r="O7" s="733"/>
      <c r="P7" s="733"/>
      <c r="Q7" s="733"/>
      <c r="R7" s="733"/>
      <c r="S7" s="733"/>
      <c r="T7" s="733"/>
    </row>
    <row r="8" spans="1:20" s="538" customFormat="1" ht="45">
      <c r="A8" s="1282">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82"/>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82"/>
      <c r="B10" s="733"/>
      <c r="C10" s="733"/>
      <c r="D10" s="733"/>
      <c r="F10" s="764" t="str">
        <f>"4."&amp;mergeValue(A10)</f>
        <v>4.1</v>
      </c>
      <c r="G10" s="765" t="s">
        <v>475</v>
      </c>
      <c r="H10" s="752" t="s">
        <v>448</v>
      </c>
      <c r="I10" s="766"/>
      <c r="J10" s="583"/>
      <c r="K10" s="733"/>
      <c r="L10" s="733"/>
      <c r="M10" s="733"/>
      <c r="N10" s="733"/>
      <c r="O10" s="733"/>
      <c r="P10" s="733"/>
      <c r="Q10" s="733"/>
      <c r="R10" s="733"/>
      <c r="S10" s="733"/>
      <c r="T10" s="733"/>
    </row>
    <row r="11" spans="1:20" s="538" customFormat="1" ht="18.75">
      <c r="A11" s="1282"/>
      <c r="B11" s="1282">
        <v>1</v>
      </c>
      <c r="C11" s="739"/>
      <c r="D11" s="739"/>
      <c r="F11" s="764" t="str">
        <f>"4."&amp;mergeValue(A11) &amp;"."&amp;mergeValue(B11)</f>
        <v>4.1.1</v>
      </c>
      <c r="G11" s="777" t="s">
        <v>570</v>
      </c>
      <c r="H11" s="755" t="str">
        <f>IF(region_name="","",region_name)</f>
        <v>Волгоградская область</v>
      </c>
      <c r="I11" s="766" t="s">
        <v>478</v>
      </c>
      <c r="J11" s="583"/>
      <c r="K11" s="733"/>
      <c r="L11" s="733"/>
      <c r="M11" s="733"/>
      <c r="N11" s="733"/>
      <c r="O11" s="733"/>
      <c r="P11" s="733"/>
      <c r="Q11" s="733"/>
      <c r="R11" s="733"/>
      <c r="S11" s="733"/>
      <c r="T11" s="733"/>
    </row>
    <row r="12" spans="1:20" s="538" customFormat="1" ht="22.5">
      <c r="A12" s="1282"/>
      <c r="B12" s="1282"/>
      <c r="C12" s="1282">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82"/>
      <c r="B13" s="1282"/>
      <c r="C13" s="1282"/>
      <c r="D13" s="739">
        <v>1</v>
      </c>
      <c r="F13" s="764" t="str">
        <f>"4."&amp;mergeValue(A13) &amp;"."&amp;mergeValue(B13)&amp;"."&amp;mergeValue(C13)&amp;"."&amp;mergeValue(D13)</f>
        <v>4.1.1.1.1</v>
      </c>
      <c r="G13" s="768" t="s">
        <v>477</v>
      </c>
      <c r="H13" s="755"/>
      <c r="I13" s="1283" t="s">
        <v>569</v>
      </c>
      <c r="J13" s="583"/>
      <c r="K13" s="733"/>
      <c r="L13" s="733"/>
      <c r="M13" s="733"/>
      <c r="N13" s="733"/>
      <c r="O13" s="733"/>
      <c r="P13" s="733"/>
      <c r="Q13" s="733"/>
      <c r="R13" s="733"/>
      <c r="S13" s="733"/>
      <c r="T13" s="733"/>
    </row>
    <row r="14" spans="1:20" s="538" customFormat="1" ht="18.75">
      <c r="A14" s="1282"/>
      <c r="B14" s="1282"/>
      <c r="C14" s="1282"/>
      <c r="D14" s="739"/>
      <c r="F14" s="769"/>
      <c r="G14" s="721" t="s">
        <v>4</v>
      </c>
      <c r="H14" s="592"/>
      <c r="I14" s="1283"/>
      <c r="J14" s="583"/>
      <c r="K14" s="733"/>
      <c r="L14" s="733"/>
      <c r="M14" s="733"/>
      <c r="N14" s="733"/>
      <c r="O14" s="733"/>
      <c r="P14" s="733"/>
      <c r="Q14" s="733"/>
      <c r="R14" s="733"/>
      <c r="S14" s="733"/>
      <c r="T14" s="733"/>
    </row>
    <row r="15" spans="1:20" s="538" customFormat="1" ht="18.75">
      <c r="A15" s="1282"/>
      <c r="B15" s="1282"/>
      <c r="C15" s="739"/>
      <c r="D15" s="739"/>
      <c r="F15" s="602"/>
      <c r="G15" s="545" t="s">
        <v>400</v>
      </c>
      <c r="H15" s="603"/>
      <c r="I15" s="604"/>
      <c r="J15" s="583"/>
      <c r="K15" s="733"/>
      <c r="L15" s="733"/>
      <c r="M15" s="733"/>
      <c r="N15" s="733"/>
      <c r="O15" s="733"/>
      <c r="P15" s="733"/>
      <c r="Q15" s="733"/>
      <c r="R15" s="733"/>
      <c r="S15" s="733"/>
      <c r="T15" s="733"/>
    </row>
    <row r="16" spans="1:20" s="538" customFormat="1" ht="18.75">
      <c r="A16" s="1282"/>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7" t="s">
        <v>571</v>
      </c>
      <c r="H19" s="1277"/>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9" t="s">
        <v>717</v>
      </c>
      <c r="M5" s="1299"/>
      <c r="N5" s="1299"/>
      <c r="O5" s="1299"/>
      <c r="P5" s="1299"/>
      <c r="Q5" s="1299"/>
      <c r="R5" s="1299"/>
      <c r="S5" s="1299"/>
      <c r="T5" s="1299"/>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2"/>
      <c r="P7" s="1323"/>
      <c r="Q7" s="1323"/>
      <c r="R7" s="1323"/>
      <c r="S7" s="1323"/>
      <c r="T7" s="1324"/>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7"/>
      <c r="M9" s="1040"/>
      <c r="O9" s="1305"/>
      <c r="P9" s="1305"/>
      <c r="Q9" s="1305"/>
      <c r="R9" s="1305"/>
      <c r="S9" s="1305"/>
      <c r="T9" s="1305"/>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6" t="str">
        <f>IF(datePr_ch="",IF(datePr="","",datePr),datePr_ch)</f>
        <v>26.04.2019</v>
      </c>
      <c r="P10" s="1306"/>
      <c r="Q10" s="1306"/>
      <c r="R10" s="1306"/>
      <c r="S10" s="1306"/>
      <c r="T10" s="1306"/>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6" t="str">
        <f>IF(numberPr_ch="",IF(numberPr="","",numberPr),numberPr_ch)</f>
        <v>1609</v>
      </c>
      <c r="P11" s="1306"/>
      <c r="Q11" s="1306"/>
      <c r="R11" s="1306"/>
      <c r="S11" s="1306"/>
      <c r="T11" s="1306"/>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7"/>
      <c r="M12" s="1040"/>
      <c r="O12" s="1305"/>
      <c r="P12" s="1305"/>
      <c r="Q12" s="1305"/>
      <c r="R12" s="1305"/>
      <c r="S12" s="1305"/>
      <c r="T12" s="1305"/>
      <c r="U12" s="779"/>
      <c r="V12" s="779"/>
      <c r="X12" s="1117"/>
      <c r="Y12" s="1117"/>
      <c r="Z12" s="1117"/>
      <c r="AA12" s="1117"/>
      <c r="AB12" s="1117"/>
    </row>
    <row r="13" spans="1:34" s="538" customFormat="1" ht="11.25">
      <c r="A13" s="733"/>
      <c r="B13" s="733"/>
      <c r="C13" s="733"/>
      <c r="D13" s="733"/>
      <c r="E13" s="733"/>
      <c r="F13" s="733"/>
      <c r="G13" s="733"/>
      <c r="H13" s="733"/>
      <c r="L13" s="1300"/>
      <c r="M13" s="1300"/>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7"/>
      <c r="P14" s="1307"/>
      <c r="Q14" s="1307"/>
      <c r="R14" s="1307"/>
      <c r="S14" s="1307"/>
      <c r="T14" s="1307"/>
      <c r="U14" s="1307"/>
    </row>
    <row r="15" spans="1:34">
      <c r="J15" s="651"/>
      <c r="K15" s="651"/>
      <c r="L15" s="1230" t="s">
        <v>444</v>
      </c>
      <c r="M15" s="1230"/>
      <c r="N15" s="1230"/>
      <c r="O15" s="1230"/>
      <c r="P15" s="1230"/>
      <c r="Q15" s="1230"/>
      <c r="R15" s="1230"/>
      <c r="S15" s="1230"/>
      <c r="T15" s="1230"/>
      <c r="U15" s="1230"/>
      <c r="V15" s="1230"/>
      <c r="W15" s="1230" t="s">
        <v>445</v>
      </c>
    </row>
    <row r="16" spans="1:34" ht="14.25" customHeight="1">
      <c r="J16" s="651"/>
      <c r="K16" s="651"/>
      <c r="L16" s="1313" t="s">
        <v>90</v>
      </c>
      <c r="M16" s="1313" t="s">
        <v>602</v>
      </c>
      <c r="N16" s="629"/>
      <c r="O16" s="1314" t="s">
        <v>604</v>
      </c>
      <c r="P16" s="1315"/>
      <c r="Q16" s="1315"/>
      <c r="R16" s="1315"/>
      <c r="S16" s="1315"/>
      <c r="T16" s="1316"/>
      <c r="U16" s="1296" t="s">
        <v>338</v>
      </c>
      <c r="V16" s="1310" t="s">
        <v>273</v>
      </c>
      <c r="W16" s="1230"/>
    </row>
    <row r="17" spans="1:36" ht="14.25" customHeight="1">
      <c r="J17" s="651"/>
      <c r="K17" s="651"/>
      <c r="L17" s="1313"/>
      <c r="M17" s="1313"/>
      <c r="N17" s="630"/>
      <c r="O17" s="1319" t="s">
        <v>578</v>
      </c>
      <c r="P17" s="1317" t="s">
        <v>269</v>
      </c>
      <c r="Q17" s="1318"/>
      <c r="R17" s="1293" t="s">
        <v>615</v>
      </c>
      <c r="S17" s="1294"/>
      <c r="T17" s="1295"/>
      <c r="U17" s="1297"/>
      <c r="V17" s="1311"/>
      <c r="W17" s="1230"/>
    </row>
    <row r="18" spans="1:36" ht="33.75" customHeight="1">
      <c r="J18" s="651"/>
      <c r="K18" s="651"/>
      <c r="L18" s="1313"/>
      <c r="M18" s="1313"/>
      <c r="N18" s="631"/>
      <c r="O18" s="1320"/>
      <c r="P18" s="718" t="s">
        <v>579</v>
      </c>
      <c r="Q18" s="718" t="s">
        <v>6</v>
      </c>
      <c r="R18" s="742" t="s">
        <v>272</v>
      </c>
      <c r="S18" s="1308" t="s">
        <v>271</v>
      </c>
      <c r="T18" s="1309"/>
      <c r="U18" s="1298"/>
      <c r="V18" s="1312"/>
      <c r="W18" s="1230"/>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301">
        <f ca="1">OFFSET(S19,0,-1)+1</f>
        <v>7</v>
      </c>
      <c r="T19" s="1301"/>
      <c r="U19" s="740">
        <f ca="1">OFFSET(U19,0,-2)+1</f>
        <v>8</v>
      </c>
      <c r="V19" s="617">
        <f ca="1">OFFSET(V19,0,-1)</f>
        <v>8</v>
      </c>
      <c r="W19" s="740">
        <f ca="1">OFFSET(W19,0,-1)+1</f>
        <v>9</v>
      </c>
    </row>
    <row r="20" spans="1:36" ht="22.5">
      <c r="A20" s="1284">
        <v>1</v>
      </c>
      <c r="B20" s="830"/>
      <c r="C20" s="830"/>
      <c r="D20" s="830"/>
      <c r="E20" s="831"/>
      <c r="F20" s="832"/>
      <c r="G20" s="832"/>
      <c r="H20" s="832"/>
      <c r="I20" s="833"/>
      <c r="J20" s="828"/>
      <c r="K20" s="835"/>
      <c r="L20" s="743">
        <f>mergeValue(A20)</f>
        <v>1</v>
      </c>
      <c r="M20" s="609" t="s">
        <v>19</v>
      </c>
      <c r="N20" s="614"/>
      <c r="O20" s="1285"/>
      <c r="P20" s="1285"/>
      <c r="Q20" s="1285"/>
      <c r="R20" s="1285"/>
      <c r="S20" s="1285"/>
      <c r="T20" s="1285"/>
      <c r="U20" s="1285"/>
      <c r="V20" s="1285"/>
      <c r="W20" s="1125" t="s">
        <v>718</v>
      </c>
      <c r="Y20" s="776"/>
      <c r="Z20" s="776" t="str">
        <f t="shared" ref="Z20:Z33" si="0">IF(M20="","",M20 )</f>
        <v>Наименование тарифа</v>
      </c>
      <c r="AA20" s="776"/>
      <c r="AB20" s="776"/>
      <c r="AC20" s="776"/>
      <c r="AI20" s="758"/>
      <c r="AJ20" s="758"/>
    </row>
    <row r="21" spans="1:36" ht="22.5">
      <c r="A21" s="1284"/>
      <c r="B21" s="1284">
        <v>1</v>
      </c>
      <c r="C21" s="830"/>
      <c r="D21" s="830"/>
      <c r="E21" s="832"/>
      <c r="F21" s="832"/>
      <c r="G21" s="832"/>
      <c r="H21" s="832"/>
      <c r="I21" s="827"/>
      <c r="J21" s="826"/>
      <c r="K21" s="829"/>
      <c r="L21" s="743" t="str">
        <f>mergeValue(A21) &amp;"."&amp; mergeValue(B21)</f>
        <v>1.1</v>
      </c>
      <c r="M21" s="657" t="s">
        <v>15</v>
      </c>
      <c r="N21" s="614"/>
      <c r="O21" s="1285"/>
      <c r="P21" s="1285"/>
      <c r="Q21" s="1285"/>
      <c r="R21" s="1285"/>
      <c r="S21" s="1285"/>
      <c r="T21" s="1285"/>
      <c r="U21" s="1285"/>
      <c r="V21" s="1285"/>
      <c r="W21" s="1125" t="s">
        <v>459</v>
      </c>
      <c r="Y21" s="776"/>
      <c r="Z21" s="776" t="str">
        <f t="shared" si="0"/>
        <v>Территория действия тарифа</v>
      </c>
      <c r="AA21" s="776"/>
      <c r="AB21" s="776"/>
      <c r="AC21" s="776"/>
      <c r="AI21" s="758"/>
      <c r="AJ21" s="758"/>
    </row>
    <row r="22" spans="1:36" ht="22.5">
      <c r="A22" s="1284"/>
      <c r="B22" s="1284"/>
      <c r="C22" s="1284">
        <v>1</v>
      </c>
      <c r="D22" s="830"/>
      <c r="E22" s="832"/>
      <c r="F22" s="832"/>
      <c r="G22" s="832"/>
      <c r="H22" s="832"/>
      <c r="I22" s="834"/>
      <c r="J22" s="826"/>
      <c r="K22" s="829"/>
      <c r="L22" s="743" t="str">
        <f>mergeValue(A22) &amp;"."&amp; mergeValue(B22)&amp;"."&amp; mergeValue(C22)</f>
        <v>1.1.1</v>
      </c>
      <c r="M22" s="658" t="s">
        <v>7</v>
      </c>
      <c r="N22" s="614"/>
      <c r="O22" s="1285"/>
      <c r="P22" s="1285"/>
      <c r="Q22" s="1285"/>
      <c r="R22" s="1285"/>
      <c r="S22" s="1285"/>
      <c r="T22" s="1285"/>
      <c r="U22" s="1285"/>
      <c r="V22" s="1285"/>
      <c r="W22" s="1125" t="s">
        <v>600</v>
      </c>
      <c r="Y22" s="776"/>
      <c r="Z22" s="776" t="str">
        <f t="shared" si="0"/>
        <v xml:space="preserve">Наименование системы теплоснабжения </v>
      </c>
      <c r="AA22" s="776"/>
      <c r="AB22" s="776"/>
      <c r="AC22" s="776"/>
      <c r="AI22" s="758"/>
      <c r="AJ22" s="758"/>
    </row>
    <row r="23" spans="1:36" ht="22.5">
      <c r="A23" s="1284"/>
      <c r="B23" s="1284"/>
      <c r="C23" s="1284"/>
      <c r="D23" s="1284">
        <v>1</v>
      </c>
      <c r="E23" s="832"/>
      <c r="F23" s="832"/>
      <c r="G23" s="832"/>
      <c r="H23" s="832"/>
      <c r="I23" s="834"/>
      <c r="J23" s="826"/>
      <c r="K23" s="829"/>
      <c r="L23" s="743" t="str">
        <f>mergeValue(A23) &amp;"."&amp; mergeValue(B23)&amp;"."&amp; mergeValue(C23)&amp;"."&amp; mergeValue(D23)</f>
        <v>1.1.1.1</v>
      </c>
      <c r="M23" s="659" t="s">
        <v>21</v>
      </c>
      <c r="N23" s="614"/>
      <c r="O23" s="1285"/>
      <c r="P23" s="1285"/>
      <c r="Q23" s="1285"/>
      <c r="R23" s="1285"/>
      <c r="S23" s="1285"/>
      <c r="T23" s="1285"/>
      <c r="U23" s="1285"/>
      <c r="V23" s="1285"/>
      <c r="W23" s="1125" t="s">
        <v>601</v>
      </c>
      <c r="Y23" s="776"/>
      <c r="Z23" s="776" t="str">
        <f t="shared" si="0"/>
        <v xml:space="preserve">Источник тепловой энергии  </v>
      </c>
      <c r="AA23" s="776"/>
      <c r="AB23" s="776"/>
      <c r="AC23" s="776"/>
      <c r="AI23" s="758"/>
      <c r="AJ23" s="758"/>
    </row>
    <row r="24" spans="1:36" ht="78.75">
      <c r="A24" s="1284"/>
      <c r="B24" s="1284"/>
      <c r="C24" s="1284"/>
      <c r="D24" s="1284"/>
      <c r="E24" s="1284">
        <v>1</v>
      </c>
      <c r="F24" s="832"/>
      <c r="G24" s="832"/>
      <c r="H24" s="830">
        <v>1</v>
      </c>
      <c r="I24" s="1284">
        <v>1</v>
      </c>
      <c r="J24" s="832"/>
      <c r="K24" s="837"/>
      <c r="L24" s="743" t="str">
        <f>mergeValue(A24) &amp;"."&amp; mergeValue(B24)&amp;"."&amp; mergeValue(C24)&amp;"."&amp; mergeValue(D24)&amp;"."&amp; mergeValue(E24)</f>
        <v>1.1.1.1.1</v>
      </c>
      <c r="M24" s="523" t="s">
        <v>8</v>
      </c>
      <c r="N24" s="614"/>
      <c r="O24" s="1286"/>
      <c r="P24" s="1286"/>
      <c r="Q24" s="1286"/>
      <c r="R24" s="1286"/>
      <c r="S24" s="1286"/>
      <c r="T24" s="1286"/>
      <c r="U24" s="1286"/>
      <c r="V24" s="1286"/>
      <c r="W24" s="1125"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4"/>
      <c r="B25" s="1284"/>
      <c r="C25" s="1284"/>
      <c r="D25" s="1284"/>
      <c r="E25" s="1284"/>
      <c r="F25" s="1284">
        <v>1</v>
      </c>
      <c r="G25" s="830"/>
      <c r="H25" s="830"/>
      <c r="I25" s="1284"/>
      <c r="J25" s="1284">
        <v>1</v>
      </c>
      <c r="K25" s="838"/>
      <c r="L25" s="743" t="str">
        <f>mergeValue(A25) &amp;"."&amp; mergeValue(B25)&amp;"."&amp; mergeValue(C25)&amp;"."&amp; mergeValue(D25)&amp;"."&amp; mergeValue(E25)&amp;"."&amp; mergeValue(F25)</f>
        <v>1.1.1.1.1.1</v>
      </c>
      <c r="M25" s="524" t="s">
        <v>9</v>
      </c>
      <c r="N25" s="614"/>
      <c r="O25" s="1286"/>
      <c r="P25" s="1286"/>
      <c r="Q25" s="1286"/>
      <c r="R25" s="1286"/>
      <c r="S25" s="1286"/>
      <c r="T25" s="1286"/>
      <c r="U25" s="1286"/>
      <c r="V25" s="1286"/>
      <c r="W25" s="1125" t="s">
        <v>720</v>
      </c>
      <c r="Y25" s="776"/>
      <c r="Z25" s="776" t="str">
        <f t="shared" si="0"/>
        <v>Группа потребителей</v>
      </c>
      <c r="AA25" s="776"/>
      <c r="AB25" s="776"/>
      <c r="AC25" s="776"/>
      <c r="AI25" s="758"/>
      <c r="AJ25" s="758"/>
    </row>
    <row r="26" spans="1:36" ht="122.1" customHeight="1">
      <c r="A26" s="1284"/>
      <c r="B26" s="1284"/>
      <c r="C26" s="1284"/>
      <c r="D26" s="1284"/>
      <c r="E26" s="1284"/>
      <c r="F26" s="1284"/>
      <c r="G26" s="830">
        <v>1</v>
      </c>
      <c r="H26" s="830"/>
      <c r="I26" s="1284"/>
      <c r="J26" s="1284"/>
      <c r="K26" s="838">
        <v>1</v>
      </c>
      <c r="L26" s="743" t="str">
        <f>mergeValue(A26) &amp;"."&amp; mergeValue(B26)&amp;"."&amp; mergeValue(C26)&amp;"."&amp; mergeValue(D26)&amp;"."&amp; mergeValue(E26)&amp;"."&amp; mergeValue(F26)&amp;"."&amp; mergeValue(G26)</f>
        <v>1.1.1.1.1.1.1</v>
      </c>
      <c r="M26" s="1084"/>
      <c r="N26" s="614"/>
      <c r="O26" s="725"/>
      <c r="P26" s="725"/>
      <c r="Q26" s="1034"/>
      <c r="R26" s="1291"/>
      <c r="S26" s="1292" t="s">
        <v>82</v>
      </c>
      <c r="T26" s="1291"/>
      <c r="U26" s="1292" t="s">
        <v>83</v>
      </c>
      <c r="V26" s="725"/>
      <c r="W26" s="1302" t="s">
        <v>721</v>
      </c>
      <c r="X26" s="758" t="str">
        <f>strCheckDate(O27:V27)</f>
        <v/>
      </c>
      <c r="Y26" s="776"/>
      <c r="Z26" s="776" t="str">
        <f t="shared" si="0"/>
        <v/>
      </c>
      <c r="AA26" s="776"/>
      <c r="AB26" s="776"/>
      <c r="AC26" s="776"/>
      <c r="AI26" s="758"/>
      <c r="AJ26" s="758"/>
    </row>
    <row r="27" spans="1:36" ht="11.25" hidden="1">
      <c r="A27" s="1284"/>
      <c r="B27" s="1284"/>
      <c r="C27" s="1284"/>
      <c r="D27" s="1284"/>
      <c r="E27" s="1284"/>
      <c r="F27" s="1284"/>
      <c r="G27" s="830"/>
      <c r="H27" s="830"/>
      <c r="I27" s="1284"/>
      <c r="J27" s="1284"/>
      <c r="K27" s="838"/>
      <c r="L27" s="751"/>
      <c r="M27" s="614"/>
      <c r="N27" s="614"/>
      <c r="O27" s="725"/>
      <c r="P27" s="725"/>
      <c r="Q27" s="731" t="str">
        <f>R26 &amp; "-" &amp; T26</f>
        <v>-</v>
      </c>
      <c r="R27" s="1291"/>
      <c r="S27" s="1292"/>
      <c r="T27" s="1291"/>
      <c r="U27" s="1292"/>
      <c r="V27" s="725"/>
      <c r="W27" s="1303"/>
      <c r="Y27" s="776"/>
      <c r="Z27" s="776" t="str">
        <f t="shared" si="0"/>
        <v/>
      </c>
      <c r="AA27" s="776"/>
      <c r="AB27" s="776"/>
      <c r="AC27" s="776"/>
      <c r="AI27" s="758"/>
      <c r="AJ27" s="758"/>
    </row>
    <row r="28" spans="1:36" ht="15" customHeight="1">
      <c r="A28" s="1284"/>
      <c r="B28" s="1284"/>
      <c r="C28" s="1284"/>
      <c r="D28" s="1284"/>
      <c r="E28" s="1284"/>
      <c r="F28" s="1284"/>
      <c r="G28" s="832"/>
      <c r="H28" s="830"/>
      <c r="I28" s="1284"/>
      <c r="J28" s="1284"/>
      <c r="K28" s="837"/>
      <c r="L28" s="653"/>
      <c r="M28" s="526" t="s">
        <v>24</v>
      </c>
      <c r="N28" s="727"/>
      <c r="O28" s="727"/>
      <c r="P28" s="727"/>
      <c r="Q28" s="727"/>
      <c r="R28" s="727"/>
      <c r="S28" s="727"/>
      <c r="T28" s="727"/>
      <c r="U28" s="727"/>
      <c r="V28" s="724"/>
      <c r="W28" s="1304"/>
      <c r="Y28" s="776"/>
      <c r="Z28" s="776" t="str">
        <f t="shared" si="0"/>
        <v>Добавить вид теплоносителя (параметры теплоносителя)</v>
      </c>
      <c r="AA28" s="776"/>
      <c r="AB28" s="776"/>
      <c r="AC28" s="776"/>
      <c r="AI28" s="758"/>
      <c r="AJ28" s="758"/>
    </row>
    <row r="29" spans="1:36" ht="15" customHeight="1">
      <c r="A29" s="1284"/>
      <c r="B29" s="1284"/>
      <c r="C29" s="1284"/>
      <c r="D29" s="1284"/>
      <c r="E29" s="1284"/>
      <c r="F29" s="832"/>
      <c r="G29" s="832"/>
      <c r="H29" s="830"/>
      <c r="I29" s="1284"/>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4"/>
      <c r="B30" s="1284"/>
      <c r="C30" s="1284"/>
      <c r="D30" s="1284"/>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4"/>
      <c r="B31" s="1284"/>
      <c r="C31" s="1284"/>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4"/>
      <c r="B32" s="1284"/>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4"/>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8" t="s">
        <v>470</v>
      </c>
      <c r="G2" s="1279"/>
      <c r="H2" s="1280"/>
      <c r="I2" s="608"/>
    </row>
    <row r="3" spans="1:20" ht="3" customHeight="1"/>
    <row r="4" spans="1:20" s="538" customFormat="1" ht="11.25">
      <c r="A4" s="558"/>
      <c r="B4" s="558"/>
      <c r="C4" s="558"/>
      <c r="D4" s="558"/>
      <c r="F4" s="1230" t="s">
        <v>444</v>
      </c>
      <c r="G4" s="1230"/>
      <c r="H4" s="1230"/>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29.04.2019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9" t="s">
        <v>717</v>
      </c>
      <c r="M5" s="1299"/>
      <c r="N5" s="1299"/>
      <c r="O5" s="1299"/>
      <c r="P5" s="1299"/>
      <c r="Q5" s="1299"/>
      <c r="R5" s="1299"/>
      <c r="S5" s="1299"/>
      <c r="T5" s="1299"/>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6"/>
      <c r="P12" s="1326"/>
      <c r="Q12" s="1326"/>
      <c r="R12" s="1326"/>
      <c r="S12" s="1326"/>
      <c r="T12" s="1326"/>
      <c r="U12" s="1326"/>
    </row>
    <row r="13" spans="1:33">
      <c r="J13" s="451"/>
      <c r="K13" s="451"/>
      <c r="L13" s="1230" t="s">
        <v>444</v>
      </c>
      <c r="M13" s="1230"/>
      <c r="N13" s="1230"/>
      <c r="O13" s="1230"/>
      <c r="P13" s="1230"/>
      <c r="Q13" s="1230"/>
      <c r="R13" s="1230"/>
      <c r="S13" s="1230"/>
      <c r="T13" s="1230"/>
      <c r="U13" s="1230"/>
      <c r="V13" s="1230"/>
      <c r="W13" s="1230" t="s">
        <v>445</v>
      </c>
    </row>
    <row r="14" spans="1:33" ht="14.25" customHeight="1">
      <c r="J14" s="451"/>
      <c r="K14" s="451"/>
      <c r="L14" s="1313" t="s">
        <v>90</v>
      </c>
      <c r="M14" s="1313" t="s">
        <v>602</v>
      </c>
      <c r="N14" s="444"/>
      <c r="O14" s="1314" t="s">
        <v>604</v>
      </c>
      <c r="P14" s="1315"/>
      <c r="Q14" s="1315"/>
      <c r="R14" s="1315"/>
      <c r="S14" s="1315"/>
      <c r="T14" s="1316"/>
      <c r="U14" s="1296" t="s">
        <v>338</v>
      </c>
      <c r="V14" s="1325" t="s">
        <v>273</v>
      </c>
      <c r="W14" s="1230"/>
    </row>
    <row r="15" spans="1:33" ht="14.25" customHeight="1">
      <c r="J15" s="451"/>
      <c r="K15" s="451"/>
      <c r="L15" s="1313"/>
      <c r="M15" s="1313"/>
      <c r="N15" s="443"/>
      <c r="O15" s="1319" t="s">
        <v>603</v>
      </c>
      <c r="P15" s="623"/>
      <c r="Q15" s="623"/>
      <c r="R15" s="1294" t="s">
        <v>615</v>
      </c>
      <c r="S15" s="1294"/>
      <c r="T15" s="1295"/>
      <c r="U15" s="1297"/>
      <c r="V15" s="1325"/>
      <c r="W15" s="1230"/>
    </row>
    <row r="16" spans="1:33" ht="30.75" customHeight="1">
      <c r="J16" s="451"/>
      <c r="K16" s="451"/>
      <c r="L16" s="1313"/>
      <c r="M16" s="1313"/>
      <c r="N16" s="442"/>
      <c r="O16" s="1320"/>
      <c r="P16" s="621"/>
      <c r="Q16" s="622"/>
      <c r="R16" s="505" t="s">
        <v>272</v>
      </c>
      <c r="S16" s="1308" t="s">
        <v>271</v>
      </c>
      <c r="T16" s="1309"/>
      <c r="U16" s="1298"/>
      <c r="V16" s="1325"/>
      <c r="W16" s="1230"/>
    </row>
    <row r="17" spans="1:33">
      <c r="J17" s="451"/>
      <c r="K17" s="459">
        <v>1</v>
      </c>
      <c r="L17" s="605" t="s">
        <v>91</v>
      </c>
      <c r="M17" s="605" t="s">
        <v>47</v>
      </c>
      <c r="N17" s="478" t="s">
        <v>47</v>
      </c>
      <c r="O17" s="606">
        <f ca="1">OFFSET(O17,0,-1)+1</f>
        <v>3</v>
      </c>
      <c r="P17" s="607">
        <f ca="1">OFFSET(P17,0,-1)</f>
        <v>3</v>
      </c>
      <c r="Q17" s="607">
        <f ca="1">OFFSET(Q17,0,-1)</f>
        <v>3</v>
      </c>
      <c r="R17" s="606">
        <f ca="1">OFFSET(R17,0,-1)+1</f>
        <v>4</v>
      </c>
      <c r="S17" s="1328">
        <f ca="1">OFFSET(S17,0,-1)+1</f>
        <v>5</v>
      </c>
      <c r="T17" s="1328"/>
      <c r="U17" s="606">
        <f ca="1">OFFSET(U17,0,-2)+1</f>
        <v>6</v>
      </c>
      <c r="V17" s="607">
        <f ca="1">OFFSET(V17,0,-1)</f>
        <v>6</v>
      </c>
      <c r="W17" s="606">
        <f ca="1">OFFSET(W17,0,-1)+1</f>
        <v>7</v>
      </c>
    </row>
    <row r="18" spans="1:33" ht="22.5">
      <c r="A18" s="1284">
        <v>1</v>
      </c>
      <c r="B18" s="848"/>
      <c r="C18" s="848"/>
      <c r="D18" s="848"/>
      <c r="E18" s="849"/>
      <c r="F18" s="850"/>
      <c r="G18" s="850"/>
      <c r="H18" s="850"/>
      <c r="I18" s="851"/>
      <c r="J18" s="846"/>
      <c r="K18" s="853"/>
      <c r="L18" s="561">
        <f>mergeValue(A18)</f>
        <v>1</v>
      </c>
      <c r="M18" s="609" t="s">
        <v>19</v>
      </c>
      <c r="N18" s="548"/>
      <c r="O18" s="1327"/>
      <c r="P18" s="1327"/>
      <c r="Q18" s="1327"/>
      <c r="R18" s="1327"/>
      <c r="S18" s="1327"/>
      <c r="T18" s="1327"/>
      <c r="U18" s="1327"/>
      <c r="V18" s="1327"/>
      <c r="W18" s="1125" t="s">
        <v>718</v>
      </c>
    </row>
    <row r="19" spans="1:33" ht="22.5">
      <c r="A19" s="1284"/>
      <c r="B19" s="1284">
        <v>1</v>
      </c>
      <c r="C19" s="848"/>
      <c r="D19" s="848"/>
      <c r="E19" s="850"/>
      <c r="F19" s="850"/>
      <c r="G19" s="850"/>
      <c r="H19" s="850"/>
      <c r="I19" s="845"/>
      <c r="J19" s="844"/>
      <c r="K19" s="847"/>
      <c r="L19" s="561" t="str">
        <f>mergeValue(A19) &amp;"."&amp; mergeValue(B19)</f>
        <v>1.1</v>
      </c>
      <c r="M19" s="515" t="s">
        <v>15</v>
      </c>
      <c r="N19" s="548"/>
      <c r="O19" s="1327"/>
      <c r="P19" s="1327"/>
      <c r="Q19" s="1327"/>
      <c r="R19" s="1327"/>
      <c r="S19" s="1327"/>
      <c r="T19" s="1327"/>
      <c r="U19" s="1327"/>
      <c r="V19" s="1327"/>
      <c r="W19" s="1125" t="s">
        <v>459</v>
      </c>
    </row>
    <row r="20" spans="1:33" ht="22.5">
      <c r="A20" s="1284"/>
      <c r="B20" s="1284"/>
      <c r="C20" s="1284">
        <v>1</v>
      </c>
      <c r="D20" s="848"/>
      <c r="E20" s="850"/>
      <c r="F20" s="850"/>
      <c r="G20" s="850"/>
      <c r="H20" s="850"/>
      <c r="I20" s="852"/>
      <c r="J20" s="844"/>
      <c r="K20" s="847"/>
      <c r="L20" s="561" t="str">
        <f>mergeValue(A20) &amp;"."&amp; mergeValue(B20)&amp;"."&amp; mergeValue(C20)</f>
        <v>1.1.1</v>
      </c>
      <c r="M20" s="516" t="s">
        <v>7</v>
      </c>
      <c r="N20" s="548"/>
      <c r="O20" s="1327"/>
      <c r="P20" s="1327"/>
      <c r="Q20" s="1327"/>
      <c r="R20" s="1327"/>
      <c r="S20" s="1327"/>
      <c r="T20" s="1327"/>
      <c r="U20" s="1327"/>
      <c r="V20" s="1327"/>
      <c r="W20" s="1125" t="s">
        <v>600</v>
      </c>
    </row>
    <row r="21" spans="1:33" ht="22.5">
      <c r="A21" s="1284"/>
      <c r="B21" s="1284"/>
      <c r="C21" s="1284"/>
      <c r="D21" s="1284">
        <v>1</v>
      </c>
      <c r="E21" s="850"/>
      <c r="F21" s="850"/>
      <c r="G21" s="850"/>
      <c r="H21" s="850"/>
      <c r="I21" s="852"/>
      <c r="J21" s="844"/>
      <c r="K21" s="847"/>
      <c r="L21" s="561" t="str">
        <f>mergeValue(A21) &amp;"."&amp; mergeValue(B21)&amp;"."&amp; mergeValue(C21)&amp;"."&amp; mergeValue(D21)</f>
        <v>1.1.1.1</v>
      </c>
      <c r="M21" s="517" t="s">
        <v>21</v>
      </c>
      <c r="N21" s="548"/>
      <c r="O21" s="1327"/>
      <c r="P21" s="1327"/>
      <c r="Q21" s="1327"/>
      <c r="R21" s="1327"/>
      <c r="S21" s="1327"/>
      <c r="T21" s="1327"/>
      <c r="U21" s="1327"/>
      <c r="V21" s="1327"/>
      <c r="W21" s="1125" t="s">
        <v>601</v>
      </c>
    </row>
    <row r="22" spans="1:33" ht="78.75">
      <c r="A22" s="1284"/>
      <c r="B22" s="1284"/>
      <c r="C22" s="1284"/>
      <c r="D22" s="1284"/>
      <c r="E22" s="1284">
        <v>1</v>
      </c>
      <c r="F22" s="850"/>
      <c r="G22" s="850"/>
      <c r="H22" s="848">
        <v>1</v>
      </c>
      <c r="I22" s="1284">
        <v>1</v>
      </c>
      <c r="J22" s="850"/>
      <c r="K22" s="855"/>
      <c r="L22" s="561" t="str">
        <f>mergeValue(A22) &amp;"."&amp; mergeValue(B22)&amp;"."&amp; mergeValue(C22)&amp;"."&amp; mergeValue(D22)&amp;"."&amp; mergeValue(E22)</f>
        <v>1.1.1.1.1</v>
      </c>
      <c r="M22" s="523" t="s">
        <v>8</v>
      </c>
      <c r="N22" s="549"/>
      <c r="O22" s="1286"/>
      <c r="P22" s="1286"/>
      <c r="Q22" s="1286"/>
      <c r="R22" s="1286"/>
      <c r="S22" s="1286"/>
      <c r="T22" s="1286"/>
      <c r="U22" s="1286"/>
      <c r="V22" s="1286"/>
      <c r="W22" s="1125" t="s">
        <v>719</v>
      </c>
    </row>
    <row r="23" spans="1:33" ht="33.75">
      <c r="A23" s="1284"/>
      <c r="B23" s="1284"/>
      <c r="C23" s="1284"/>
      <c r="D23" s="1284"/>
      <c r="E23" s="1284"/>
      <c r="F23" s="1284">
        <v>1</v>
      </c>
      <c r="G23" s="848"/>
      <c r="H23" s="848"/>
      <c r="I23" s="1284"/>
      <c r="J23" s="1284">
        <v>1</v>
      </c>
      <c r="K23" s="856"/>
      <c r="L23" s="561" t="str">
        <f>mergeValue(A23) &amp;"."&amp; mergeValue(B23)&amp;"."&amp; mergeValue(C23)&amp;"."&amp; mergeValue(D23)&amp;"."&amp; mergeValue(E23)&amp;"."&amp; mergeValue(F23)</f>
        <v>1.1.1.1.1.1</v>
      </c>
      <c r="M23" s="524" t="s">
        <v>9</v>
      </c>
      <c r="N23" s="549"/>
      <c r="O23" s="1287"/>
      <c r="P23" s="1288"/>
      <c r="Q23" s="1288"/>
      <c r="R23" s="1288"/>
      <c r="S23" s="1288"/>
      <c r="T23" s="1288"/>
      <c r="U23" s="1288"/>
      <c r="V23" s="1289"/>
      <c r="W23" s="1125" t="s">
        <v>720</v>
      </c>
      <c r="Y23" s="473" t="str">
        <f>strCheckUnique(Z23:Z26)</f>
        <v/>
      </c>
      <c r="AA23" s="473" t="str">
        <f>IF(O23="","",O23 &amp; ":_")</f>
        <v/>
      </c>
    </row>
    <row r="24" spans="1:33" ht="122.1" customHeight="1">
      <c r="A24" s="1284"/>
      <c r="B24" s="1284"/>
      <c r="C24" s="1284"/>
      <c r="D24" s="1284"/>
      <c r="E24" s="1284"/>
      <c r="F24" s="1284"/>
      <c r="G24" s="848">
        <v>1</v>
      </c>
      <c r="H24" s="848"/>
      <c r="I24" s="1284"/>
      <c r="J24" s="1284"/>
      <c r="K24" s="856">
        <v>1</v>
      </c>
      <c r="L24" s="561" t="str">
        <f>mergeValue(A24) &amp;"."&amp; mergeValue(B24)&amp;"."&amp; mergeValue(C24)&amp;"."&amp; mergeValue(D24)&amp;"."&amp; mergeValue(E24)&amp;"."&amp; mergeValue(F24)&amp;"."&amp; mergeValue(G24)</f>
        <v>1.1.1.1.1.1.1</v>
      </c>
      <c r="M24" s="1084"/>
      <c r="N24" s="554"/>
      <c r="O24" s="1099"/>
      <c r="P24" s="531"/>
      <c r="Q24" s="531"/>
      <c r="R24" s="1290"/>
      <c r="S24" s="1292" t="s">
        <v>82</v>
      </c>
      <c r="T24" s="1290"/>
      <c r="U24" s="1292" t="s">
        <v>83</v>
      </c>
      <c r="V24" s="546"/>
      <c r="W24" s="1302" t="s">
        <v>721</v>
      </c>
      <c r="X24" s="469" t="str">
        <f>strCheckDate(O25:V25)</f>
        <v/>
      </c>
      <c r="Y24" s="473"/>
      <c r="Z24" s="473" t="str">
        <f>IF(M24="","",M24 )</f>
        <v/>
      </c>
      <c r="AA24" s="473"/>
      <c r="AB24" s="473"/>
      <c r="AC24" s="473"/>
    </row>
    <row r="25" spans="1:33" ht="11.25" hidden="1">
      <c r="A25" s="1284"/>
      <c r="B25" s="1284"/>
      <c r="C25" s="1284"/>
      <c r="D25" s="1284"/>
      <c r="E25" s="1284"/>
      <c r="F25" s="1284"/>
      <c r="G25" s="848"/>
      <c r="H25" s="848"/>
      <c r="I25" s="1284"/>
      <c r="J25" s="1284"/>
      <c r="K25" s="856"/>
      <c r="L25" s="568"/>
      <c r="M25" s="614"/>
      <c r="N25" s="554"/>
      <c r="O25" s="552"/>
      <c r="P25" s="531"/>
      <c r="Q25" s="552" t="str">
        <f>R24 &amp; "-" &amp; T24</f>
        <v>-</v>
      </c>
      <c r="R25" s="1291"/>
      <c r="S25" s="1292"/>
      <c r="T25" s="1291"/>
      <c r="U25" s="1292"/>
      <c r="V25" s="546"/>
      <c r="W25" s="1303"/>
    </row>
    <row r="26" spans="1:33" s="445" customFormat="1" ht="15" customHeight="1">
      <c r="A26" s="1284"/>
      <c r="B26" s="1284"/>
      <c r="C26" s="1284"/>
      <c r="D26" s="1284"/>
      <c r="E26" s="1284"/>
      <c r="F26" s="1284"/>
      <c r="G26" s="850"/>
      <c r="H26" s="848"/>
      <c r="I26" s="1284"/>
      <c r="J26" s="1284"/>
      <c r="K26" s="855"/>
      <c r="L26" s="507"/>
      <c r="M26" s="526" t="s">
        <v>24</v>
      </c>
      <c r="N26" s="520"/>
      <c r="O26" s="514"/>
      <c r="P26" s="514"/>
      <c r="Q26" s="514"/>
      <c r="R26" s="541"/>
      <c r="S26" s="533"/>
      <c r="T26" s="532"/>
      <c r="U26" s="520"/>
      <c r="V26" s="529"/>
      <c r="W26" s="1304"/>
      <c r="X26" s="470"/>
      <c r="Y26" s="470"/>
      <c r="Z26" s="470"/>
      <c r="AA26" s="470"/>
      <c r="AB26" s="470"/>
      <c r="AC26" s="470"/>
      <c r="AD26" s="470"/>
      <c r="AE26" s="470"/>
      <c r="AF26" s="470"/>
      <c r="AG26" s="470"/>
    </row>
    <row r="27" spans="1:33" s="445" customFormat="1" ht="15" customHeight="1">
      <c r="A27" s="1284"/>
      <c r="B27" s="1284"/>
      <c r="C27" s="1284"/>
      <c r="D27" s="1284"/>
      <c r="E27" s="1284"/>
      <c r="F27" s="850"/>
      <c r="G27" s="850"/>
      <c r="H27" s="848"/>
      <c r="I27" s="1284"/>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4"/>
      <c r="B28" s="1284"/>
      <c r="C28" s="1284"/>
      <c r="D28" s="1284"/>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4"/>
      <c r="B29" s="1284"/>
      <c r="C29" s="1284"/>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4"/>
      <c r="B30" s="1284"/>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4"/>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election activeCell="I39" sqref="I39"/>
    </sheetView>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8" t="s">
        <v>470</v>
      </c>
      <c r="G2" s="1279"/>
      <c r="H2" s="1280"/>
      <c r="I2" s="608"/>
    </row>
    <row r="3" spans="1:20" ht="3" customHeight="1"/>
    <row r="4" spans="1:20" s="538" customFormat="1" ht="11.25">
      <c r="A4" s="558"/>
      <c r="B4" s="558"/>
      <c r="C4" s="558"/>
      <c r="D4" s="558"/>
      <c r="F4" s="1230" t="s">
        <v>444</v>
      </c>
      <c r="G4" s="1230"/>
      <c r="H4" s="1230"/>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29.04.2019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t="str">
        <f>IF('Перечень тарифов'!R26="","наименование отсутствует","" &amp; 'Перечень тарифов'!R26 &amp; "")</f>
        <v>наименование отсутствует</v>
      </c>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t="str">
        <f>IF('Перечень тарифов'!F26="","наименование отсутствует","" &amp; 'Перечень тарифов'!F26 &amp; "")</f>
        <v>Передача. Теплоноситель; Сбыт. Теплоноситель</v>
      </c>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t="str">
        <f>IF(Территории!H13="","","" &amp; Территории!H13 &amp; "")</f>
        <v>городской округ город Волжский</v>
      </c>
      <c r="I12" s="549" t="s">
        <v>479</v>
      </c>
      <c r="J12" s="583"/>
      <c r="K12" s="558"/>
      <c r="L12" s="558"/>
      <c r="M12" s="558"/>
      <c r="N12" s="558"/>
      <c r="O12" s="558"/>
      <c r="P12" s="558"/>
      <c r="Q12" s="558"/>
      <c r="R12" s="558"/>
      <c r="S12" s="558"/>
      <c r="T12" s="558"/>
    </row>
    <row r="13" spans="1:20" s="538" customFormat="1" ht="56.25">
      <c r="A13" s="1282"/>
      <c r="B13" s="1282"/>
      <c r="C13" s="1282"/>
      <c r="D13" s="591">
        <v>1</v>
      </c>
      <c r="F13" s="584" t="str">
        <f>"4."&amp;mergeValue(A13) &amp;"."&amp;mergeValue(B13)&amp;"."&amp;mergeValue(C13)&amp;"."&amp;mergeValue(D13)</f>
        <v>4.1.1.1.1</v>
      </c>
      <c r="G13" s="601" t="s">
        <v>477</v>
      </c>
      <c r="H13" s="572" t="str">
        <f>IF(Территории!R14="","","" &amp; Территории!R14 &amp; "")</f>
        <v>городской округ город Волжский (18710000)</v>
      </c>
      <c r="I13" s="1184"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7" t="s">
        <v>571</v>
      </c>
      <c r="H15" s="1277"/>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1.0.1</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676</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567</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565</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Q30"/>
  <sheetViews>
    <sheetView showGridLines="0" topLeftCell="I4" zoomScaleNormal="100" workbookViewId="0">
      <selection activeCell="AA24" sqref="AA24:AA25"/>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13.570312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11.5703125" style="1068" customWidth="1"/>
    <col min="23" max="24" width="1.7109375" style="1068" hidden="1" customWidth="1"/>
    <col min="25" max="25" width="11.7109375" style="1068" customWidth="1"/>
    <col min="26" max="26" width="3.7109375" style="1068" customWidth="1"/>
    <col min="27" max="27" width="11.7109375" style="1068" customWidth="1"/>
    <col min="28" max="28" width="8.5703125" style="1068" hidden="1" customWidth="1"/>
    <col min="29" max="29" width="4.7109375" style="492" customWidth="1"/>
    <col min="30" max="30" width="115.7109375" style="492" customWidth="1"/>
    <col min="31" max="42" width="10.5703125" style="553"/>
    <col min="43" max="263" width="10.5703125" style="492"/>
    <col min="264" max="271" width="0" style="492" hidden="1" customWidth="1"/>
    <col min="272" max="274" width="3.7109375" style="492" customWidth="1"/>
    <col min="275" max="275" width="12.7109375" style="492" customWidth="1"/>
    <col min="276" max="276" width="47.42578125" style="492" customWidth="1"/>
    <col min="277" max="280" width="0" style="492" hidden="1" customWidth="1"/>
    <col min="281" max="281" width="11.7109375" style="492" customWidth="1"/>
    <col min="282" max="282" width="6.42578125" style="492" bestFit="1" customWidth="1"/>
    <col min="283" max="283" width="11.7109375" style="492" customWidth="1"/>
    <col min="284" max="284" width="0" style="492" hidden="1" customWidth="1"/>
    <col min="285" max="285" width="3.7109375" style="492" customWidth="1"/>
    <col min="286" max="286" width="11.140625" style="492" bestFit="1" customWidth="1"/>
    <col min="287" max="519" width="10.5703125" style="492"/>
    <col min="520" max="527" width="0" style="492" hidden="1" customWidth="1"/>
    <col min="528" max="530" width="3.7109375" style="492" customWidth="1"/>
    <col min="531" max="531" width="12.7109375" style="492" customWidth="1"/>
    <col min="532" max="532" width="47.42578125" style="492" customWidth="1"/>
    <col min="533" max="536" width="0" style="492" hidden="1" customWidth="1"/>
    <col min="537" max="537" width="11.7109375" style="492" customWidth="1"/>
    <col min="538" max="538" width="6.42578125" style="492" bestFit="1" customWidth="1"/>
    <col min="539" max="539" width="11.7109375" style="492" customWidth="1"/>
    <col min="540" max="540" width="0" style="492" hidden="1" customWidth="1"/>
    <col min="541" max="541" width="3.7109375" style="492" customWidth="1"/>
    <col min="542" max="542" width="11.140625" style="492" bestFit="1" customWidth="1"/>
    <col min="543" max="775" width="10.5703125" style="492"/>
    <col min="776" max="783" width="0" style="492" hidden="1" customWidth="1"/>
    <col min="784" max="786" width="3.7109375" style="492" customWidth="1"/>
    <col min="787" max="787" width="12.7109375" style="492" customWidth="1"/>
    <col min="788" max="788" width="47.42578125" style="492" customWidth="1"/>
    <col min="789" max="792" width="0" style="492" hidden="1" customWidth="1"/>
    <col min="793" max="793" width="11.7109375" style="492" customWidth="1"/>
    <col min="794" max="794" width="6.42578125" style="492" bestFit="1" customWidth="1"/>
    <col min="795" max="795" width="11.7109375" style="492" customWidth="1"/>
    <col min="796" max="796" width="0" style="492" hidden="1" customWidth="1"/>
    <col min="797" max="797" width="3.7109375" style="492" customWidth="1"/>
    <col min="798" max="798" width="11.140625" style="492" bestFit="1" customWidth="1"/>
    <col min="799" max="1031" width="10.5703125" style="492"/>
    <col min="1032" max="1039" width="0" style="492" hidden="1" customWidth="1"/>
    <col min="1040" max="1042" width="3.7109375" style="492" customWidth="1"/>
    <col min="1043" max="1043" width="12.7109375" style="492" customWidth="1"/>
    <col min="1044" max="1044" width="47.42578125" style="492" customWidth="1"/>
    <col min="1045" max="1048" width="0" style="492" hidden="1" customWidth="1"/>
    <col min="1049" max="1049" width="11.7109375" style="492" customWidth="1"/>
    <col min="1050" max="1050" width="6.42578125" style="492" bestFit="1" customWidth="1"/>
    <col min="1051" max="1051" width="11.7109375" style="492" customWidth="1"/>
    <col min="1052" max="1052" width="0" style="492" hidden="1" customWidth="1"/>
    <col min="1053" max="1053" width="3.7109375" style="492" customWidth="1"/>
    <col min="1054" max="1054" width="11.140625" style="492" bestFit="1" customWidth="1"/>
    <col min="1055" max="1287" width="10.5703125" style="492"/>
    <col min="1288" max="1295" width="0" style="492" hidden="1" customWidth="1"/>
    <col min="1296" max="1298" width="3.7109375" style="492" customWidth="1"/>
    <col min="1299" max="1299" width="12.7109375" style="492" customWidth="1"/>
    <col min="1300" max="1300" width="47.42578125" style="492" customWidth="1"/>
    <col min="1301" max="1304" width="0" style="492" hidden="1" customWidth="1"/>
    <col min="1305" max="1305" width="11.7109375" style="492" customWidth="1"/>
    <col min="1306" max="1306" width="6.42578125" style="492" bestFit="1" customWidth="1"/>
    <col min="1307" max="1307" width="11.7109375" style="492" customWidth="1"/>
    <col min="1308" max="1308" width="0" style="492" hidden="1" customWidth="1"/>
    <col min="1309" max="1309" width="3.7109375" style="492" customWidth="1"/>
    <col min="1310" max="1310" width="11.140625" style="492" bestFit="1" customWidth="1"/>
    <col min="1311" max="1543" width="10.5703125" style="492"/>
    <col min="1544" max="1551" width="0" style="492" hidden="1" customWidth="1"/>
    <col min="1552" max="1554" width="3.7109375" style="492" customWidth="1"/>
    <col min="1555" max="1555" width="12.7109375" style="492" customWidth="1"/>
    <col min="1556" max="1556" width="47.42578125" style="492" customWidth="1"/>
    <col min="1557" max="1560" width="0" style="492" hidden="1" customWidth="1"/>
    <col min="1561" max="1561" width="11.7109375" style="492" customWidth="1"/>
    <col min="1562" max="1562" width="6.42578125" style="492" bestFit="1" customWidth="1"/>
    <col min="1563" max="1563" width="11.7109375" style="492" customWidth="1"/>
    <col min="1564" max="1564" width="0" style="492" hidden="1" customWidth="1"/>
    <col min="1565" max="1565" width="3.7109375" style="492" customWidth="1"/>
    <col min="1566" max="1566" width="11.140625" style="492" bestFit="1" customWidth="1"/>
    <col min="1567" max="1799" width="10.5703125" style="492"/>
    <col min="1800" max="1807" width="0" style="492" hidden="1" customWidth="1"/>
    <col min="1808" max="1810" width="3.7109375" style="492" customWidth="1"/>
    <col min="1811" max="1811" width="12.7109375" style="492" customWidth="1"/>
    <col min="1812" max="1812" width="47.42578125" style="492" customWidth="1"/>
    <col min="1813" max="1816" width="0" style="492" hidden="1" customWidth="1"/>
    <col min="1817" max="1817" width="11.7109375" style="492" customWidth="1"/>
    <col min="1818" max="1818" width="6.42578125" style="492" bestFit="1" customWidth="1"/>
    <col min="1819" max="1819" width="11.7109375" style="492" customWidth="1"/>
    <col min="1820" max="1820" width="0" style="492" hidden="1" customWidth="1"/>
    <col min="1821" max="1821" width="3.7109375" style="492" customWidth="1"/>
    <col min="1822" max="1822" width="11.140625" style="492" bestFit="1" customWidth="1"/>
    <col min="1823" max="2055" width="10.5703125" style="492"/>
    <col min="2056" max="2063" width="0" style="492" hidden="1" customWidth="1"/>
    <col min="2064" max="2066" width="3.7109375" style="492" customWidth="1"/>
    <col min="2067" max="2067" width="12.7109375" style="492" customWidth="1"/>
    <col min="2068" max="2068" width="47.42578125" style="492" customWidth="1"/>
    <col min="2069" max="2072" width="0" style="492" hidden="1" customWidth="1"/>
    <col min="2073" max="2073" width="11.7109375" style="492" customWidth="1"/>
    <col min="2074" max="2074" width="6.42578125" style="492" bestFit="1" customWidth="1"/>
    <col min="2075" max="2075" width="11.7109375" style="492" customWidth="1"/>
    <col min="2076" max="2076" width="0" style="492" hidden="1" customWidth="1"/>
    <col min="2077" max="2077" width="3.7109375" style="492" customWidth="1"/>
    <col min="2078" max="2078" width="11.140625" style="492" bestFit="1" customWidth="1"/>
    <col min="2079" max="2311" width="10.5703125" style="492"/>
    <col min="2312" max="2319" width="0" style="492" hidden="1" customWidth="1"/>
    <col min="2320" max="2322" width="3.7109375" style="492" customWidth="1"/>
    <col min="2323" max="2323" width="12.7109375" style="492" customWidth="1"/>
    <col min="2324" max="2324" width="47.42578125" style="492" customWidth="1"/>
    <col min="2325" max="2328" width="0" style="492" hidden="1" customWidth="1"/>
    <col min="2329" max="2329" width="11.7109375" style="492" customWidth="1"/>
    <col min="2330" max="2330" width="6.42578125" style="492" bestFit="1" customWidth="1"/>
    <col min="2331" max="2331" width="11.7109375" style="492" customWidth="1"/>
    <col min="2332" max="2332" width="0" style="492" hidden="1" customWidth="1"/>
    <col min="2333" max="2333" width="3.7109375" style="492" customWidth="1"/>
    <col min="2334" max="2334" width="11.140625" style="492" bestFit="1" customWidth="1"/>
    <col min="2335" max="2567" width="10.5703125" style="492"/>
    <col min="2568" max="2575" width="0" style="492" hidden="1" customWidth="1"/>
    <col min="2576" max="2578" width="3.7109375" style="492" customWidth="1"/>
    <col min="2579" max="2579" width="12.7109375" style="492" customWidth="1"/>
    <col min="2580" max="2580" width="47.42578125" style="492" customWidth="1"/>
    <col min="2581" max="2584" width="0" style="492" hidden="1" customWidth="1"/>
    <col min="2585" max="2585" width="11.7109375" style="492" customWidth="1"/>
    <col min="2586" max="2586" width="6.42578125" style="492" bestFit="1" customWidth="1"/>
    <col min="2587" max="2587" width="11.7109375" style="492" customWidth="1"/>
    <col min="2588" max="2588" width="0" style="492" hidden="1" customWidth="1"/>
    <col min="2589" max="2589" width="3.7109375" style="492" customWidth="1"/>
    <col min="2590" max="2590" width="11.140625" style="492" bestFit="1" customWidth="1"/>
    <col min="2591" max="2823" width="10.5703125" style="492"/>
    <col min="2824" max="2831" width="0" style="492" hidden="1" customWidth="1"/>
    <col min="2832" max="2834" width="3.7109375" style="492" customWidth="1"/>
    <col min="2835" max="2835" width="12.7109375" style="492" customWidth="1"/>
    <col min="2836" max="2836" width="47.42578125" style="492" customWidth="1"/>
    <col min="2837" max="2840" width="0" style="492" hidden="1" customWidth="1"/>
    <col min="2841" max="2841" width="11.7109375" style="492" customWidth="1"/>
    <col min="2842" max="2842" width="6.42578125" style="492" bestFit="1" customWidth="1"/>
    <col min="2843" max="2843" width="11.7109375" style="492" customWidth="1"/>
    <col min="2844" max="2844" width="0" style="492" hidden="1" customWidth="1"/>
    <col min="2845" max="2845" width="3.7109375" style="492" customWidth="1"/>
    <col min="2846" max="2846" width="11.140625" style="492" bestFit="1" customWidth="1"/>
    <col min="2847" max="3079" width="10.5703125" style="492"/>
    <col min="3080" max="3087" width="0" style="492" hidden="1" customWidth="1"/>
    <col min="3088" max="3090" width="3.7109375" style="492" customWidth="1"/>
    <col min="3091" max="3091" width="12.7109375" style="492" customWidth="1"/>
    <col min="3092" max="3092" width="47.42578125" style="492" customWidth="1"/>
    <col min="3093" max="3096" width="0" style="492" hidden="1" customWidth="1"/>
    <col min="3097" max="3097" width="11.7109375" style="492" customWidth="1"/>
    <col min="3098" max="3098" width="6.42578125" style="492" bestFit="1" customWidth="1"/>
    <col min="3099" max="3099" width="11.7109375" style="492" customWidth="1"/>
    <col min="3100" max="3100" width="0" style="492" hidden="1" customWidth="1"/>
    <col min="3101" max="3101" width="3.7109375" style="492" customWidth="1"/>
    <col min="3102" max="3102" width="11.140625" style="492" bestFit="1" customWidth="1"/>
    <col min="3103" max="3335" width="10.5703125" style="492"/>
    <col min="3336" max="3343" width="0" style="492" hidden="1" customWidth="1"/>
    <col min="3344" max="3346" width="3.7109375" style="492" customWidth="1"/>
    <col min="3347" max="3347" width="12.7109375" style="492" customWidth="1"/>
    <col min="3348" max="3348" width="47.42578125" style="492" customWidth="1"/>
    <col min="3349" max="3352" width="0" style="492" hidden="1" customWidth="1"/>
    <col min="3353" max="3353" width="11.7109375" style="492" customWidth="1"/>
    <col min="3354" max="3354" width="6.42578125" style="492" bestFit="1" customWidth="1"/>
    <col min="3355" max="3355" width="11.7109375" style="492" customWidth="1"/>
    <col min="3356" max="3356" width="0" style="492" hidden="1" customWidth="1"/>
    <col min="3357" max="3357" width="3.7109375" style="492" customWidth="1"/>
    <col min="3358" max="3358" width="11.140625" style="492" bestFit="1" customWidth="1"/>
    <col min="3359" max="3591" width="10.5703125" style="492"/>
    <col min="3592" max="3599" width="0" style="492" hidden="1" customWidth="1"/>
    <col min="3600" max="3602" width="3.7109375" style="492" customWidth="1"/>
    <col min="3603" max="3603" width="12.7109375" style="492" customWidth="1"/>
    <col min="3604" max="3604" width="47.42578125" style="492" customWidth="1"/>
    <col min="3605" max="3608" width="0" style="492" hidden="1" customWidth="1"/>
    <col min="3609" max="3609" width="11.7109375" style="492" customWidth="1"/>
    <col min="3610" max="3610" width="6.42578125" style="492" bestFit="1" customWidth="1"/>
    <col min="3611" max="3611" width="11.7109375" style="492" customWidth="1"/>
    <col min="3612" max="3612" width="0" style="492" hidden="1" customWidth="1"/>
    <col min="3613" max="3613" width="3.7109375" style="492" customWidth="1"/>
    <col min="3614" max="3614" width="11.140625" style="492" bestFit="1" customWidth="1"/>
    <col min="3615" max="3847" width="10.5703125" style="492"/>
    <col min="3848" max="3855" width="0" style="492" hidden="1" customWidth="1"/>
    <col min="3856" max="3858" width="3.7109375" style="492" customWidth="1"/>
    <col min="3859" max="3859" width="12.7109375" style="492" customWidth="1"/>
    <col min="3860" max="3860" width="47.42578125" style="492" customWidth="1"/>
    <col min="3861" max="3864" width="0" style="492" hidden="1" customWidth="1"/>
    <col min="3865" max="3865" width="11.7109375" style="492" customWidth="1"/>
    <col min="3866" max="3866" width="6.42578125" style="492" bestFit="1" customWidth="1"/>
    <col min="3867" max="3867" width="11.7109375" style="492" customWidth="1"/>
    <col min="3868" max="3868" width="0" style="492" hidden="1" customWidth="1"/>
    <col min="3869" max="3869" width="3.7109375" style="492" customWidth="1"/>
    <col min="3870" max="3870" width="11.140625" style="492" bestFit="1" customWidth="1"/>
    <col min="3871" max="4103" width="10.5703125" style="492"/>
    <col min="4104" max="4111" width="0" style="492" hidden="1" customWidth="1"/>
    <col min="4112" max="4114" width="3.7109375" style="492" customWidth="1"/>
    <col min="4115" max="4115" width="12.7109375" style="492" customWidth="1"/>
    <col min="4116" max="4116" width="47.42578125" style="492" customWidth="1"/>
    <col min="4117" max="4120" width="0" style="492" hidden="1" customWidth="1"/>
    <col min="4121" max="4121" width="11.7109375" style="492" customWidth="1"/>
    <col min="4122" max="4122" width="6.42578125" style="492" bestFit="1" customWidth="1"/>
    <col min="4123" max="4123" width="11.7109375" style="492" customWidth="1"/>
    <col min="4124" max="4124" width="0" style="492" hidden="1" customWidth="1"/>
    <col min="4125" max="4125" width="3.7109375" style="492" customWidth="1"/>
    <col min="4126" max="4126" width="11.140625" style="492" bestFit="1" customWidth="1"/>
    <col min="4127" max="4359" width="10.5703125" style="492"/>
    <col min="4360" max="4367" width="0" style="492" hidden="1" customWidth="1"/>
    <col min="4368" max="4370" width="3.7109375" style="492" customWidth="1"/>
    <col min="4371" max="4371" width="12.7109375" style="492" customWidth="1"/>
    <col min="4372" max="4372" width="47.42578125" style="492" customWidth="1"/>
    <col min="4373" max="4376" width="0" style="492" hidden="1" customWidth="1"/>
    <col min="4377" max="4377" width="11.7109375" style="492" customWidth="1"/>
    <col min="4378" max="4378" width="6.42578125" style="492" bestFit="1" customWidth="1"/>
    <col min="4379" max="4379" width="11.7109375" style="492" customWidth="1"/>
    <col min="4380" max="4380" width="0" style="492" hidden="1" customWidth="1"/>
    <col min="4381" max="4381" width="3.7109375" style="492" customWidth="1"/>
    <col min="4382" max="4382" width="11.140625" style="492" bestFit="1" customWidth="1"/>
    <col min="4383" max="4615" width="10.5703125" style="492"/>
    <col min="4616" max="4623" width="0" style="492" hidden="1" customWidth="1"/>
    <col min="4624" max="4626" width="3.7109375" style="492" customWidth="1"/>
    <col min="4627" max="4627" width="12.7109375" style="492" customWidth="1"/>
    <col min="4628" max="4628" width="47.42578125" style="492" customWidth="1"/>
    <col min="4629" max="4632" width="0" style="492" hidden="1" customWidth="1"/>
    <col min="4633" max="4633" width="11.7109375" style="492" customWidth="1"/>
    <col min="4634" max="4634" width="6.42578125" style="492" bestFit="1" customWidth="1"/>
    <col min="4635" max="4635" width="11.7109375" style="492" customWidth="1"/>
    <col min="4636" max="4636" width="0" style="492" hidden="1" customWidth="1"/>
    <col min="4637" max="4637" width="3.7109375" style="492" customWidth="1"/>
    <col min="4638" max="4638" width="11.140625" style="492" bestFit="1" customWidth="1"/>
    <col min="4639" max="4871" width="10.5703125" style="492"/>
    <col min="4872" max="4879" width="0" style="492" hidden="1" customWidth="1"/>
    <col min="4880" max="4882" width="3.7109375" style="492" customWidth="1"/>
    <col min="4883" max="4883" width="12.7109375" style="492" customWidth="1"/>
    <col min="4884" max="4884" width="47.42578125" style="492" customWidth="1"/>
    <col min="4885" max="4888" width="0" style="492" hidden="1" customWidth="1"/>
    <col min="4889" max="4889" width="11.7109375" style="492" customWidth="1"/>
    <col min="4890" max="4890" width="6.42578125" style="492" bestFit="1" customWidth="1"/>
    <col min="4891" max="4891" width="11.7109375" style="492" customWidth="1"/>
    <col min="4892" max="4892" width="0" style="492" hidden="1" customWidth="1"/>
    <col min="4893" max="4893" width="3.7109375" style="492" customWidth="1"/>
    <col min="4894" max="4894" width="11.140625" style="492" bestFit="1" customWidth="1"/>
    <col min="4895" max="5127" width="10.5703125" style="492"/>
    <col min="5128" max="5135" width="0" style="492" hidden="1" customWidth="1"/>
    <col min="5136" max="5138" width="3.7109375" style="492" customWidth="1"/>
    <col min="5139" max="5139" width="12.7109375" style="492" customWidth="1"/>
    <col min="5140" max="5140" width="47.42578125" style="492" customWidth="1"/>
    <col min="5141" max="5144" width="0" style="492" hidden="1" customWidth="1"/>
    <col min="5145" max="5145" width="11.7109375" style="492" customWidth="1"/>
    <col min="5146" max="5146" width="6.42578125" style="492" bestFit="1" customWidth="1"/>
    <col min="5147" max="5147" width="11.7109375" style="492" customWidth="1"/>
    <col min="5148" max="5148" width="0" style="492" hidden="1" customWidth="1"/>
    <col min="5149" max="5149" width="3.7109375" style="492" customWidth="1"/>
    <col min="5150" max="5150" width="11.140625" style="492" bestFit="1" customWidth="1"/>
    <col min="5151" max="5383" width="10.5703125" style="492"/>
    <col min="5384" max="5391" width="0" style="492" hidden="1" customWidth="1"/>
    <col min="5392" max="5394" width="3.7109375" style="492" customWidth="1"/>
    <col min="5395" max="5395" width="12.7109375" style="492" customWidth="1"/>
    <col min="5396" max="5396" width="47.42578125" style="492" customWidth="1"/>
    <col min="5397" max="5400" width="0" style="492" hidden="1" customWidth="1"/>
    <col min="5401" max="5401" width="11.7109375" style="492" customWidth="1"/>
    <col min="5402" max="5402" width="6.42578125" style="492" bestFit="1" customWidth="1"/>
    <col min="5403" max="5403" width="11.7109375" style="492" customWidth="1"/>
    <col min="5404" max="5404" width="0" style="492" hidden="1" customWidth="1"/>
    <col min="5405" max="5405" width="3.7109375" style="492" customWidth="1"/>
    <col min="5406" max="5406" width="11.140625" style="492" bestFit="1" customWidth="1"/>
    <col min="5407" max="5639" width="10.5703125" style="492"/>
    <col min="5640" max="5647" width="0" style="492" hidden="1" customWidth="1"/>
    <col min="5648" max="5650" width="3.7109375" style="492" customWidth="1"/>
    <col min="5651" max="5651" width="12.7109375" style="492" customWidth="1"/>
    <col min="5652" max="5652" width="47.42578125" style="492" customWidth="1"/>
    <col min="5653" max="5656" width="0" style="492" hidden="1" customWidth="1"/>
    <col min="5657" max="5657" width="11.7109375" style="492" customWidth="1"/>
    <col min="5658" max="5658" width="6.42578125" style="492" bestFit="1" customWidth="1"/>
    <col min="5659" max="5659" width="11.7109375" style="492" customWidth="1"/>
    <col min="5660" max="5660" width="0" style="492" hidden="1" customWidth="1"/>
    <col min="5661" max="5661" width="3.7109375" style="492" customWidth="1"/>
    <col min="5662" max="5662" width="11.140625" style="492" bestFit="1" customWidth="1"/>
    <col min="5663" max="5895" width="10.5703125" style="492"/>
    <col min="5896" max="5903" width="0" style="492" hidden="1" customWidth="1"/>
    <col min="5904" max="5906" width="3.7109375" style="492" customWidth="1"/>
    <col min="5907" max="5907" width="12.7109375" style="492" customWidth="1"/>
    <col min="5908" max="5908" width="47.42578125" style="492" customWidth="1"/>
    <col min="5909" max="5912" width="0" style="492" hidden="1" customWidth="1"/>
    <col min="5913" max="5913" width="11.7109375" style="492" customWidth="1"/>
    <col min="5914" max="5914" width="6.42578125" style="492" bestFit="1" customWidth="1"/>
    <col min="5915" max="5915" width="11.7109375" style="492" customWidth="1"/>
    <col min="5916" max="5916" width="0" style="492" hidden="1" customWidth="1"/>
    <col min="5917" max="5917" width="3.7109375" style="492" customWidth="1"/>
    <col min="5918" max="5918" width="11.140625" style="492" bestFit="1" customWidth="1"/>
    <col min="5919" max="6151" width="10.5703125" style="492"/>
    <col min="6152" max="6159" width="0" style="492" hidden="1" customWidth="1"/>
    <col min="6160" max="6162" width="3.7109375" style="492" customWidth="1"/>
    <col min="6163" max="6163" width="12.7109375" style="492" customWidth="1"/>
    <col min="6164" max="6164" width="47.42578125" style="492" customWidth="1"/>
    <col min="6165" max="6168" width="0" style="492" hidden="1" customWidth="1"/>
    <col min="6169" max="6169" width="11.7109375" style="492" customWidth="1"/>
    <col min="6170" max="6170" width="6.42578125" style="492" bestFit="1" customWidth="1"/>
    <col min="6171" max="6171" width="11.7109375" style="492" customWidth="1"/>
    <col min="6172" max="6172" width="0" style="492" hidden="1" customWidth="1"/>
    <col min="6173" max="6173" width="3.7109375" style="492" customWidth="1"/>
    <col min="6174" max="6174" width="11.140625" style="492" bestFit="1" customWidth="1"/>
    <col min="6175" max="6407" width="10.5703125" style="492"/>
    <col min="6408" max="6415" width="0" style="492" hidden="1" customWidth="1"/>
    <col min="6416" max="6418" width="3.7109375" style="492" customWidth="1"/>
    <col min="6419" max="6419" width="12.7109375" style="492" customWidth="1"/>
    <col min="6420" max="6420" width="47.42578125" style="492" customWidth="1"/>
    <col min="6421" max="6424" width="0" style="492" hidden="1" customWidth="1"/>
    <col min="6425" max="6425" width="11.7109375" style="492" customWidth="1"/>
    <col min="6426" max="6426" width="6.42578125" style="492" bestFit="1" customWidth="1"/>
    <col min="6427" max="6427" width="11.7109375" style="492" customWidth="1"/>
    <col min="6428" max="6428" width="0" style="492" hidden="1" customWidth="1"/>
    <col min="6429" max="6429" width="3.7109375" style="492" customWidth="1"/>
    <col min="6430" max="6430" width="11.140625" style="492" bestFit="1" customWidth="1"/>
    <col min="6431" max="6663" width="10.5703125" style="492"/>
    <col min="6664" max="6671" width="0" style="492" hidden="1" customWidth="1"/>
    <col min="6672" max="6674" width="3.7109375" style="492" customWidth="1"/>
    <col min="6675" max="6675" width="12.7109375" style="492" customWidth="1"/>
    <col min="6676" max="6676" width="47.42578125" style="492" customWidth="1"/>
    <col min="6677" max="6680" width="0" style="492" hidden="1" customWidth="1"/>
    <col min="6681" max="6681" width="11.7109375" style="492" customWidth="1"/>
    <col min="6682" max="6682" width="6.42578125" style="492" bestFit="1" customWidth="1"/>
    <col min="6683" max="6683" width="11.7109375" style="492" customWidth="1"/>
    <col min="6684" max="6684" width="0" style="492" hidden="1" customWidth="1"/>
    <col min="6685" max="6685" width="3.7109375" style="492" customWidth="1"/>
    <col min="6686" max="6686" width="11.140625" style="492" bestFit="1" customWidth="1"/>
    <col min="6687" max="6919" width="10.5703125" style="492"/>
    <col min="6920" max="6927" width="0" style="492" hidden="1" customWidth="1"/>
    <col min="6928" max="6930" width="3.7109375" style="492" customWidth="1"/>
    <col min="6931" max="6931" width="12.7109375" style="492" customWidth="1"/>
    <col min="6932" max="6932" width="47.42578125" style="492" customWidth="1"/>
    <col min="6933" max="6936" width="0" style="492" hidden="1" customWidth="1"/>
    <col min="6937" max="6937" width="11.7109375" style="492" customWidth="1"/>
    <col min="6938" max="6938" width="6.42578125" style="492" bestFit="1" customWidth="1"/>
    <col min="6939" max="6939" width="11.7109375" style="492" customWidth="1"/>
    <col min="6940" max="6940" width="0" style="492" hidden="1" customWidth="1"/>
    <col min="6941" max="6941" width="3.7109375" style="492" customWidth="1"/>
    <col min="6942" max="6942" width="11.140625" style="492" bestFit="1" customWidth="1"/>
    <col min="6943" max="7175" width="10.5703125" style="492"/>
    <col min="7176" max="7183" width="0" style="492" hidden="1" customWidth="1"/>
    <col min="7184" max="7186" width="3.7109375" style="492" customWidth="1"/>
    <col min="7187" max="7187" width="12.7109375" style="492" customWidth="1"/>
    <col min="7188" max="7188" width="47.42578125" style="492" customWidth="1"/>
    <col min="7189" max="7192" width="0" style="492" hidden="1" customWidth="1"/>
    <col min="7193" max="7193" width="11.7109375" style="492" customWidth="1"/>
    <col min="7194" max="7194" width="6.42578125" style="492" bestFit="1" customWidth="1"/>
    <col min="7195" max="7195" width="11.7109375" style="492" customWidth="1"/>
    <col min="7196" max="7196" width="0" style="492" hidden="1" customWidth="1"/>
    <col min="7197" max="7197" width="3.7109375" style="492" customWidth="1"/>
    <col min="7198" max="7198" width="11.140625" style="492" bestFit="1" customWidth="1"/>
    <col min="7199" max="7431" width="10.5703125" style="492"/>
    <col min="7432" max="7439" width="0" style="492" hidden="1" customWidth="1"/>
    <col min="7440" max="7442" width="3.7109375" style="492" customWidth="1"/>
    <col min="7443" max="7443" width="12.7109375" style="492" customWidth="1"/>
    <col min="7444" max="7444" width="47.42578125" style="492" customWidth="1"/>
    <col min="7445" max="7448" width="0" style="492" hidden="1" customWidth="1"/>
    <col min="7449" max="7449" width="11.7109375" style="492" customWidth="1"/>
    <col min="7450" max="7450" width="6.42578125" style="492" bestFit="1" customWidth="1"/>
    <col min="7451" max="7451" width="11.7109375" style="492" customWidth="1"/>
    <col min="7452" max="7452" width="0" style="492" hidden="1" customWidth="1"/>
    <col min="7453" max="7453" width="3.7109375" style="492" customWidth="1"/>
    <col min="7454" max="7454" width="11.140625" style="492" bestFit="1" customWidth="1"/>
    <col min="7455" max="7687" width="10.5703125" style="492"/>
    <col min="7688" max="7695" width="0" style="492" hidden="1" customWidth="1"/>
    <col min="7696" max="7698" width="3.7109375" style="492" customWidth="1"/>
    <col min="7699" max="7699" width="12.7109375" style="492" customWidth="1"/>
    <col min="7700" max="7700" width="47.42578125" style="492" customWidth="1"/>
    <col min="7701" max="7704" width="0" style="492" hidden="1" customWidth="1"/>
    <col min="7705" max="7705" width="11.7109375" style="492" customWidth="1"/>
    <col min="7706" max="7706" width="6.42578125" style="492" bestFit="1" customWidth="1"/>
    <col min="7707" max="7707" width="11.7109375" style="492" customWidth="1"/>
    <col min="7708" max="7708" width="0" style="492" hidden="1" customWidth="1"/>
    <col min="7709" max="7709" width="3.7109375" style="492" customWidth="1"/>
    <col min="7710" max="7710" width="11.140625" style="492" bestFit="1" customWidth="1"/>
    <col min="7711" max="7943" width="10.5703125" style="492"/>
    <col min="7944" max="7951" width="0" style="492" hidden="1" customWidth="1"/>
    <col min="7952" max="7954" width="3.7109375" style="492" customWidth="1"/>
    <col min="7955" max="7955" width="12.7109375" style="492" customWidth="1"/>
    <col min="7956" max="7956" width="47.42578125" style="492" customWidth="1"/>
    <col min="7957" max="7960" width="0" style="492" hidden="1" customWidth="1"/>
    <col min="7961" max="7961" width="11.7109375" style="492" customWidth="1"/>
    <col min="7962" max="7962" width="6.42578125" style="492" bestFit="1" customWidth="1"/>
    <col min="7963" max="7963" width="11.7109375" style="492" customWidth="1"/>
    <col min="7964" max="7964" width="0" style="492" hidden="1" customWidth="1"/>
    <col min="7965" max="7965" width="3.7109375" style="492" customWidth="1"/>
    <col min="7966" max="7966" width="11.140625" style="492" bestFit="1" customWidth="1"/>
    <col min="7967" max="8199" width="10.5703125" style="492"/>
    <col min="8200" max="8207" width="0" style="492" hidden="1" customWidth="1"/>
    <col min="8208" max="8210" width="3.7109375" style="492" customWidth="1"/>
    <col min="8211" max="8211" width="12.7109375" style="492" customWidth="1"/>
    <col min="8212" max="8212" width="47.42578125" style="492" customWidth="1"/>
    <col min="8213" max="8216" width="0" style="492" hidden="1" customWidth="1"/>
    <col min="8217" max="8217" width="11.7109375" style="492" customWidth="1"/>
    <col min="8218" max="8218" width="6.42578125" style="492" bestFit="1" customWidth="1"/>
    <col min="8219" max="8219" width="11.7109375" style="492" customWidth="1"/>
    <col min="8220" max="8220" width="0" style="492" hidden="1" customWidth="1"/>
    <col min="8221" max="8221" width="3.7109375" style="492" customWidth="1"/>
    <col min="8222" max="8222" width="11.140625" style="492" bestFit="1" customWidth="1"/>
    <col min="8223" max="8455" width="10.5703125" style="492"/>
    <col min="8456" max="8463" width="0" style="492" hidden="1" customWidth="1"/>
    <col min="8464" max="8466" width="3.7109375" style="492" customWidth="1"/>
    <col min="8467" max="8467" width="12.7109375" style="492" customWidth="1"/>
    <col min="8468" max="8468" width="47.42578125" style="492" customWidth="1"/>
    <col min="8469" max="8472" width="0" style="492" hidden="1" customWidth="1"/>
    <col min="8473" max="8473" width="11.7109375" style="492" customWidth="1"/>
    <col min="8474" max="8474" width="6.42578125" style="492" bestFit="1" customWidth="1"/>
    <col min="8475" max="8475" width="11.7109375" style="492" customWidth="1"/>
    <col min="8476" max="8476" width="0" style="492" hidden="1" customWidth="1"/>
    <col min="8477" max="8477" width="3.7109375" style="492" customWidth="1"/>
    <col min="8478" max="8478" width="11.140625" style="492" bestFit="1" customWidth="1"/>
    <col min="8479" max="8711" width="10.5703125" style="492"/>
    <col min="8712" max="8719" width="0" style="492" hidden="1" customWidth="1"/>
    <col min="8720" max="8722" width="3.7109375" style="492" customWidth="1"/>
    <col min="8723" max="8723" width="12.7109375" style="492" customWidth="1"/>
    <col min="8724" max="8724" width="47.42578125" style="492" customWidth="1"/>
    <col min="8725" max="8728" width="0" style="492" hidden="1" customWidth="1"/>
    <col min="8729" max="8729" width="11.7109375" style="492" customWidth="1"/>
    <col min="8730" max="8730" width="6.42578125" style="492" bestFit="1" customWidth="1"/>
    <col min="8731" max="8731" width="11.7109375" style="492" customWidth="1"/>
    <col min="8732" max="8732" width="0" style="492" hidden="1" customWidth="1"/>
    <col min="8733" max="8733" width="3.7109375" style="492" customWidth="1"/>
    <col min="8734" max="8734" width="11.140625" style="492" bestFit="1" customWidth="1"/>
    <col min="8735" max="8967" width="10.5703125" style="492"/>
    <col min="8968" max="8975" width="0" style="492" hidden="1" customWidth="1"/>
    <col min="8976" max="8978" width="3.7109375" style="492" customWidth="1"/>
    <col min="8979" max="8979" width="12.7109375" style="492" customWidth="1"/>
    <col min="8980" max="8980" width="47.42578125" style="492" customWidth="1"/>
    <col min="8981" max="8984" width="0" style="492" hidden="1" customWidth="1"/>
    <col min="8985" max="8985" width="11.7109375" style="492" customWidth="1"/>
    <col min="8986" max="8986" width="6.42578125" style="492" bestFit="1" customWidth="1"/>
    <col min="8987" max="8987" width="11.7109375" style="492" customWidth="1"/>
    <col min="8988" max="8988" width="0" style="492" hidden="1" customWidth="1"/>
    <col min="8989" max="8989" width="3.7109375" style="492" customWidth="1"/>
    <col min="8990" max="8990" width="11.140625" style="492" bestFit="1" customWidth="1"/>
    <col min="8991" max="9223" width="10.5703125" style="492"/>
    <col min="9224" max="9231" width="0" style="492" hidden="1" customWidth="1"/>
    <col min="9232" max="9234" width="3.7109375" style="492" customWidth="1"/>
    <col min="9235" max="9235" width="12.7109375" style="492" customWidth="1"/>
    <col min="9236" max="9236" width="47.42578125" style="492" customWidth="1"/>
    <col min="9237" max="9240" width="0" style="492" hidden="1" customWidth="1"/>
    <col min="9241" max="9241" width="11.7109375" style="492" customWidth="1"/>
    <col min="9242" max="9242" width="6.42578125" style="492" bestFit="1" customWidth="1"/>
    <col min="9243" max="9243" width="11.7109375" style="492" customWidth="1"/>
    <col min="9244" max="9244" width="0" style="492" hidden="1" customWidth="1"/>
    <col min="9245" max="9245" width="3.7109375" style="492" customWidth="1"/>
    <col min="9246" max="9246" width="11.140625" style="492" bestFit="1" customWidth="1"/>
    <col min="9247" max="9479" width="10.5703125" style="492"/>
    <col min="9480" max="9487" width="0" style="492" hidden="1" customWidth="1"/>
    <col min="9488" max="9490" width="3.7109375" style="492" customWidth="1"/>
    <col min="9491" max="9491" width="12.7109375" style="492" customWidth="1"/>
    <col min="9492" max="9492" width="47.42578125" style="492" customWidth="1"/>
    <col min="9493" max="9496" width="0" style="492" hidden="1" customWidth="1"/>
    <col min="9497" max="9497" width="11.7109375" style="492" customWidth="1"/>
    <col min="9498" max="9498" width="6.42578125" style="492" bestFit="1" customWidth="1"/>
    <col min="9499" max="9499" width="11.7109375" style="492" customWidth="1"/>
    <col min="9500" max="9500" width="0" style="492" hidden="1" customWidth="1"/>
    <col min="9501" max="9501" width="3.7109375" style="492" customWidth="1"/>
    <col min="9502" max="9502" width="11.140625" style="492" bestFit="1" customWidth="1"/>
    <col min="9503" max="9735" width="10.5703125" style="492"/>
    <col min="9736" max="9743" width="0" style="492" hidden="1" customWidth="1"/>
    <col min="9744" max="9746" width="3.7109375" style="492" customWidth="1"/>
    <col min="9747" max="9747" width="12.7109375" style="492" customWidth="1"/>
    <col min="9748" max="9748" width="47.42578125" style="492" customWidth="1"/>
    <col min="9749" max="9752" width="0" style="492" hidden="1" customWidth="1"/>
    <col min="9753" max="9753" width="11.7109375" style="492" customWidth="1"/>
    <col min="9754" max="9754" width="6.42578125" style="492" bestFit="1" customWidth="1"/>
    <col min="9755" max="9755" width="11.7109375" style="492" customWidth="1"/>
    <col min="9756" max="9756" width="0" style="492" hidden="1" customWidth="1"/>
    <col min="9757" max="9757" width="3.7109375" style="492" customWidth="1"/>
    <col min="9758" max="9758" width="11.140625" style="492" bestFit="1" customWidth="1"/>
    <col min="9759" max="9991" width="10.5703125" style="492"/>
    <col min="9992" max="9999" width="0" style="492" hidden="1" customWidth="1"/>
    <col min="10000" max="10002" width="3.7109375" style="492" customWidth="1"/>
    <col min="10003" max="10003" width="12.7109375" style="492" customWidth="1"/>
    <col min="10004" max="10004" width="47.42578125" style="492" customWidth="1"/>
    <col min="10005" max="10008" width="0" style="492" hidden="1" customWidth="1"/>
    <col min="10009" max="10009" width="11.7109375" style="492" customWidth="1"/>
    <col min="10010" max="10010" width="6.42578125" style="492" bestFit="1" customWidth="1"/>
    <col min="10011" max="10011" width="11.7109375" style="492" customWidth="1"/>
    <col min="10012" max="10012" width="0" style="492" hidden="1" customWidth="1"/>
    <col min="10013" max="10013" width="3.7109375" style="492" customWidth="1"/>
    <col min="10014" max="10014" width="11.140625" style="492" bestFit="1" customWidth="1"/>
    <col min="10015" max="10247" width="10.5703125" style="492"/>
    <col min="10248" max="10255" width="0" style="492" hidden="1" customWidth="1"/>
    <col min="10256" max="10258" width="3.7109375" style="492" customWidth="1"/>
    <col min="10259" max="10259" width="12.7109375" style="492" customWidth="1"/>
    <col min="10260" max="10260" width="47.42578125" style="492" customWidth="1"/>
    <col min="10261" max="10264" width="0" style="492" hidden="1" customWidth="1"/>
    <col min="10265" max="10265" width="11.7109375" style="492" customWidth="1"/>
    <col min="10266" max="10266" width="6.42578125" style="492" bestFit="1" customWidth="1"/>
    <col min="10267" max="10267" width="11.7109375" style="492" customWidth="1"/>
    <col min="10268" max="10268" width="0" style="492" hidden="1" customWidth="1"/>
    <col min="10269" max="10269" width="3.7109375" style="492" customWidth="1"/>
    <col min="10270" max="10270" width="11.140625" style="492" bestFit="1" customWidth="1"/>
    <col min="10271" max="10503" width="10.5703125" style="492"/>
    <col min="10504" max="10511" width="0" style="492" hidden="1" customWidth="1"/>
    <col min="10512" max="10514" width="3.7109375" style="492" customWidth="1"/>
    <col min="10515" max="10515" width="12.7109375" style="492" customWidth="1"/>
    <col min="10516" max="10516" width="47.42578125" style="492" customWidth="1"/>
    <col min="10517" max="10520" width="0" style="492" hidden="1" customWidth="1"/>
    <col min="10521" max="10521" width="11.7109375" style="492" customWidth="1"/>
    <col min="10522" max="10522" width="6.42578125" style="492" bestFit="1" customWidth="1"/>
    <col min="10523" max="10523" width="11.7109375" style="492" customWidth="1"/>
    <col min="10524" max="10524" width="0" style="492" hidden="1" customWidth="1"/>
    <col min="10525" max="10525" width="3.7109375" style="492" customWidth="1"/>
    <col min="10526" max="10526" width="11.140625" style="492" bestFit="1" customWidth="1"/>
    <col min="10527" max="10759" width="10.5703125" style="492"/>
    <col min="10760" max="10767" width="0" style="492" hidden="1" customWidth="1"/>
    <col min="10768" max="10770" width="3.7109375" style="492" customWidth="1"/>
    <col min="10771" max="10771" width="12.7109375" style="492" customWidth="1"/>
    <col min="10772" max="10772" width="47.42578125" style="492" customWidth="1"/>
    <col min="10773" max="10776" width="0" style="492" hidden="1" customWidth="1"/>
    <col min="10777" max="10777" width="11.7109375" style="492" customWidth="1"/>
    <col min="10778" max="10778" width="6.42578125" style="492" bestFit="1" customWidth="1"/>
    <col min="10779" max="10779" width="11.7109375" style="492" customWidth="1"/>
    <col min="10780" max="10780" width="0" style="492" hidden="1" customWidth="1"/>
    <col min="10781" max="10781" width="3.7109375" style="492" customWidth="1"/>
    <col min="10782" max="10782" width="11.140625" style="492" bestFit="1" customWidth="1"/>
    <col min="10783" max="11015" width="10.5703125" style="492"/>
    <col min="11016" max="11023" width="0" style="492" hidden="1" customWidth="1"/>
    <col min="11024" max="11026" width="3.7109375" style="492" customWidth="1"/>
    <col min="11027" max="11027" width="12.7109375" style="492" customWidth="1"/>
    <col min="11028" max="11028" width="47.42578125" style="492" customWidth="1"/>
    <col min="11029" max="11032" width="0" style="492" hidden="1" customWidth="1"/>
    <col min="11033" max="11033" width="11.7109375" style="492" customWidth="1"/>
    <col min="11034" max="11034" width="6.42578125" style="492" bestFit="1" customWidth="1"/>
    <col min="11035" max="11035" width="11.7109375" style="492" customWidth="1"/>
    <col min="11036" max="11036" width="0" style="492" hidden="1" customWidth="1"/>
    <col min="11037" max="11037" width="3.7109375" style="492" customWidth="1"/>
    <col min="11038" max="11038" width="11.140625" style="492" bestFit="1" customWidth="1"/>
    <col min="11039" max="11271" width="10.5703125" style="492"/>
    <col min="11272" max="11279" width="0" style="492" hidden="1" customWidth="1"/>
    <col min="11280" max="11282" width="3.7109375" style="492" customWidth="1"/>
    <col min="11283" max="11283" width="12.7109375" style="492" customWidth="1"/>
    <col min="11284" max="11284" width="47.42578125" style="492" customWidth="1"/>
    <col min="11285" max="11288" width="0" style="492" hidden="1" customWidth="1"/>
    <col min="11289" max="11289" width="11.7109375" style="492" customWidth="1"/>
    <col min="11290" max="11290" width="6.42578125" style="492" bestFit="1" customWidth="1"/>
    <col min="11291" max="11291" width="11.7109375" style="492" customWidth="1"/>
    <col min="11292" max="11292" width="0" style="492" hidden="1" customWidth="1"/>
    <col min="11293" max="11293" width="3.7109375" style="492" customWidth="1"/>
    <col min="11294" max="11294" width="11.140625" style="492" bestFit="1" customWidth="1"/>
    <col min="11295" max="11527" width="10.5703125" style="492"/>
    <col min="11528" max="11535" width="0" style="492" hidden="1" customWidth="1"/>
    <col min="11536" max="11538" width="3.7109375" style="492" customWidth="1"/>
    <col min="11539" max="11539" width="12.7109375" style="492" customWidth="1"/>
    <col min="11540" max="11540" width="47.42578125" style="492" customWidth="1"/>
    <col min="11541" max="11544" width="0" style="492" hidden="1" customWidth="1"/>
    <col min="11545" max="11545" width="11.7109375" style="492" customWidth="1"/>
    <col min="11546" max="11546" width="6.42578125" style="492" bestFit="1" customWidth="1"/>
    <col min="11547" max="11547" width="11.7109375" style="492" customWidth="1"/>
    <col min="11548" max="11548" width="0" style="492" hidden="1" customWidth="1"/>
    <col min="11549" max="11549" width="3.7109375" style="492" customWidth="1"/>
    <col min="11550" max="11550" width="11.140625" style="492" bestFit="1" customWidth="1"/>
    <col min="11551" max="11783" width="10.5703125" style="492"/>
    <col min="11784" max="11791" width="0" style="492" hidden="1" customWidth="1"/>
    <col min="11792" max="11794" width="3.7109375" style="492" customWidth="1"/>
    <col min="11795" max="11795" width="12.7109375" style="492" customWidth="1"/>
    <col min="11796" max="11796" width="47.42578125" style="492" customWidth="1"/>
    <col min="11797" max="11800" width="0" style="492" hidden="1" customWidth="1"/>
    <col min="11801" max="11801" width="11.7109375" style="492" customWidth="1"/>
    <col min="11802" max="11802" width="6.42578125" style="492" bestFit="1" customWidth="1"/>
    <col min="11803" max="11803" width="11.7109375" style="492" customWidth="1"/>
    <col min="11804" max="11804" width="0" style="492" hidden="1" customWidth="1"/>
    <col min="11805" max="11805" width="3.7109375" style="492" customWidth="1"/>
    <col min="11806" max="11806" width="11.140625" style="492" bestFit="1" customWidth="1"/>
    <col min="11807" max="12039" width="10.5703125" style="492"/>
    <col min="12040" max="12047" width="0" style="492" hidden="1" customWidth="1"/>
    <col min="12048" max="12050" width="3.7109375" style="492" customWidth="1"/>
    <col min="12051" max="12051" width="12.7109375" style="492" customWidth="1"/>
    <col min="12052" max="12052" width="47.42578125" style="492" customWidth="1"/>
    <col min="12053" max="12056" width="0" style="492" hidden="1" customWidth="1"/>
    <col min="12057" max="12057" width="11.7109375" style="492" customWidth="1"/>
    <col min="12058" max="12058" width="6.42578125" style="492" bestFit="1" customWidth="1"/>
    <col min="12059" max="12059" width="11.7109375" style="492" customWidth="1"/>
    <col min="12060" max="12060" width="0" style="492" hidden="1" customWidth="1"/>
    <col min="12061" max="12061" width="3.7109375" style="492" customWidth="1"/>
    <col min="12062" max="12062" width="11.140625" style="492" bestFit="1" customWidth="1"/>
    <col min="12063" max="12295" width="10.5703125" style="492"/>
    <col min="12296" max="12303" width="0" style="492" hidden="1" customWidth="1"/>
    <col min="12304" max="12306" width="3.7109375" style="492" customWidth="1"/>
    <col min="12307" max="12307" width="12.7109375" style="492" customWidth="1"/>
    <col min="12308" max="12308" width="47.42578125" style="492" customWidth="1"/>
    <col min="12309" max="12312" width="0" style="492" hidden="1" customWidth="1"/>
    <col min="12313" max="12313" width="11.7109375" style="492" customWidth="1"/>
    <col min="12314" max="12314" width="6.42578125" style="492" bestFit="1" customWidth="1"/>
    <col min="12315" max="12315" width="11.7109375" style="492" customWidth="1"/>
    <col min="12316" max="12316" width="0" style="492" hidden="1" customWidth="1"/>
    <col min="12317" max="12317" width="3.7109375" style="492" customWidth="1"/>
    <col min="12318" max="12318" width="11.140625" style="492" bestFit="1" customWidth="1"/>
    <col min="12319" max="12551" width="10.5703125" style="492"/>
    <col min="12552" max="12559" width="0" style="492" hidden="1" customWidth="1"/>
    <col min="12560" max="12562" width="3.7109375" style="492" customWidth="1"/>
    <col min="12563" max="12563" width="12.7109375" style="492" customWidth="1"/>
    <col min="12564" max="12564" width="47.42578125" style="492" customWidth="1"/>
    <col min="12565" max="12568" width="0" style="492" hidden="1" customWidth="1"/>
    <col min="12569" max="12569" width="11.7109375" style="492" customWidth="1"/>
    <col min="12570" max="12570" width="6.42578125" style="492" bestFit="1" customWidth="1"/>
    <col min="12571" max="12571" width="11.7109375" style="492" customWidth="1"/>
    <col min="12572" max="12572" width="0" style="492" hidden="1" customWidth="1"/>
    <col min="12573" max="12573" width="3.7109375" style="492" customWidth="1"/>
    <col min="12574" max="12574" width="11.140625" style="492" bestFit="1" customWidth="1"/>
    <col min="12575" max="12807" width="10.5703125" style="492"/>
    <col min="12808" max="12815" width="0" style="492" hidden="1" customWidth="1"/>
    <col min="12816" max="12818" width="3.7109375" style="492" customWidth="1"/>
    <col min="12819" max="12819" width="12.7109375" style="492" customWidth="1"/>
    <col min="12820" max="12820" width="47.42578125" style="492" customWidth="1"/>
    <col min="12821" max="12824" width="0" style="492" hidden="1" customWidth="1"/>
    <col min="12825" max="12825" width="11.7109375" style="492" customWidth="1"/>
    <col min="12826" max="12826" width="6.42578125" style="492" bestFit="1" customWidth="1"/>
    <col min="12827" max="12827" width="11.7109375" style="492" customWidth="1"/>
    <col min="12828" max="12828" width="0" style="492" hidden="1" customWidth="1"/>
    <col min="12829" max="12829" width="3.7109375" style="492" customWidth="1"/>
    <col min="12830" max="12830" width="11.140625" style="492" bestFit="1" customWidth="1"/>
    <col min="12831" max="13063" width="10.5703125" style="492"/>
    <col min="13064" max="13071" width="0" style="492" hidden="1" customWidth="1"/>
    <col min="13072" max="13074" width="3.7109375" style="492" customWidth="1"/>
    <col min="13075" max="13075" width="12.7109375" style="492" customWidth="1"/>
    <col min="13076" max="13076" width="47.42578125" style="492" customWidth="1"/>
    <col min="13077" max="13080" width="0" style="492" hidden="1" customWidth="1"/>
    <col min="13081" max="13081" width="11.7109375" style="492" customWidth="1"/>
    <col min="13082" max="13082" width="6.42578125" style="492" bestFit="1" customWidth="1"/>
    <col min="13083" max="13083" width="11.7109375" style="492" customWidth="1"/>
    <col min="13084" max="13084" width="0" style="492" hidden="1" customWidth="1"/>
    <col min="13085" max="13085" width="3.7109375" style="492" customWidth="1"/>
    <col min="13086" max="13086" width="11.140625" style="492" bestFit="1" customWidth="1"/>
    <col min="13087" max="13319" width="10.5703125" style="492"/>
    <col min="13320" max="13327" width="0" style="492" hidden="1" customWidth="1"/>
    <col min="13328" max="13330" width="3.7109375" style="492" customWidth="1"/>
    <col min="13331" max="13331" width="12.7109375" style="492" customWidth="1"/>
    <col min="13332" max="13332" width="47.42578125" style="492" customWidth="1"/>
    <col min="13333" max="13336" width="0" style="492" hidden="1" customWidth="1"/>
    <col min="13337" max="13337" width="11.7109375" style="492" customWidth="1"/>
    <col min="13338" max="13338" width="6.42578125" style="492" bestFit="1" customWidth="1"/>
    <col min="13339" max="13339" width="11.7109375" style="492" customWidth="1"/>
    <col min="13340" max="13340" width="0" style="492" hidden="1" customWidth="1"/>
    <col min="13341" max="13341" width="3.7109375" style="492" customWidth="1"/>
    <col min="13342" max="13342" width="11.140625" style="492" bestFit="1" customWidth="1"/>
    <col min="13343" max="13575" width="10.5703125" style="492"/>
    <col min="13576" max="13583" width="0" style="492" hidden="1" customWidth="1"/>
    <col min="13584" max="13586" width="3.7109375" style="492" customWidth="1"/>
    <col min="13587" max="13587" width="12.7109375" style="492" customWidth="1"/>
    <col min="13588" max="13588" width="47.42578125" style="492" customWidth="1"/>
    <col min="13589" max="13592" width="0" style="492" hidden="1" customWidth="1"/>
    <col min="13593" max="13593" width="11.7109375" style="492" customWidth="1"/>
    <col min="13594" max="13594" width="6.42578125" style="492" bestFit="1" customWidth="1"/>
    <col min="13595" max="13595" width="11.7109375" style="492" customWidth="1"/>
    <col min="13596" max="13596" width="0" style="492" hidden="1" customWidth="1"/>
    <col min="13597" max="13597" width="3.7109375" style="492" customWidth="1"/>
    <col min="13598" max="13598" width="11.140625" style="492" bestFit="1" customWidth="1"/>
    <col min="13599" max="13831" width="10.5703125" style="492"/>
    <col min="13832" max="13839" width="0" style="492" hidden="1" customWidth="1"/>
    <col min="13840" max="13842" width="3.7109375" style="492" customWidth="1"/>
    <col min="13843" max="13843" width="12.7109375" style="492" customWidth="1"/>
    <col min="13844" max="13844" width="47.42578125" style="492" customWidth="1"/>
    <col min="13845" max="13848" width="0" style="492" hidden="1" customWidth="1"/>
    <col min="13849" max="13849" width="11.7109375" style="492" customWidth="1"/>
    <col min="13850" max="13850" width="6.42578125" style="492" bestFit="1" customWidth="1"/>
    <col min="13851" max="13851" width="11.7109375" style="492" customWidth="1"/>
    <col min="13852" max="13852" width="0" style="492" hidden="1" customWidth="1"/>
    <col min="13853" max="13853" width="3.7109375" style="492" customWidth="1"/>
    <col min="13854" max="13854" width="11.140625" style="492" bestFit="1" customWidth="1"/>
    <col min="13855" max="14087" width="10.5703125" style="492"/>
    <col min="14088" max="14095" width="0" style="492" hidden="1" customWidth="1"/>
    <col min="14096" max="14098" width="3.7109375" style="492" customWidth="1"/>
    <col min="14099" max="14099" width="12.7109375" style="492" customWidth="1"/>
    <col min="14100" max="14100" width="47.42578125" style="492" customWidth="1"/>
    <col min="14101" max="14104" width="0" style="492" hidden="1" customWidth="1"/>
    <col min="14105" max="14105" width="11.7109375" style="492" customWidth="1"/>
    <col min="14106" max="14106" width="6.42578125" style="492" bestFit="1" customWidth="1"/>
    <col min="14107" max="14107" width="11.7109375" style="492" customWidth="1"/>
    <col min="14108" max="14108" width="0" style="492" hidden="1" customWidth="1"/>
    <col min="14109" max="14109" width="3.7109375" style="492" customWidth="1"/>
    <col min="14110" max="14110" width="11.140625" style="492" bestFit="1" customWidth="1"/>
    <col min="14111" max="14343" width="10.5703125" style="492"/>
    <col min="14344" max="14351" width="0" style="492" hidden="1" customWidth="1"/>
    <col min="14352" max="14354" width="3.7109375" style="492" customWidth="1"/>
    <col min="14355" max="14355" width="12.7109375" style="492" customWidth="1"/>
    <col min="14356" max="14356" width="47.42578125" style="492" customWidth="1"/>
    <col min="14357" max="14360" width="0" style="492" hidden="1" customWidth="1"/>
    <col min="14361" max="14361" width="11.7109375" style="492" customWidth="1"/>
    <col min="14362" max="14362" width="6.42578125" style="492" bestFit="1" customWidth="1"/>
    <col min="14363" max="14363" width="11.7109375" style="492" customWidth="1"/>
    <col min="14364" max="14364" width="0" style="492" hidden="1" customWidth="1"/>
    <col min="14365" max="14365" width="3.7109375" style="492" customWidth="1"/>
    <col min="14366" max="14366" width="11.140625" style="492" bestFit="1" customWidth="1"/>
    <col min="14367" max="14599" width="10.5703125" style="492"/>
    <col min="14600" max="14607" width="0" style="492" hidden="1" customWidth="1"/>
    <col min="14608" max="14610" width="3.7109375" style="492" customWidth="1"/>
    <col min="14611" max="14611" width="12.7109375" style="492" customWidth="1"/>
    <col min="14612" max="14612" width="47.42578125" style="492" customWidth="1"/>
    <col min="14613" max="14616" width="0" style="492" hidden="1" customWidth="1"/>
    <col min="14617" max="14617" width="11.7109375" style="492" customWidth="1"/>
    <col min="14618" max="14618" width="6.42578125" style="492" bestFit="1" customWidth="1"/>
    <col min="14619" max="14619" width="11.7109375" style="492" customWidth="1"/>
    <col min="14620" max="14620" width="0" style="492" hidden="1" customWidth="1"/>
    <col min="14621" max="14621" width="3.7109375" style="492" customWidth="1"/>
    <col min="14622" max="14622" width="11.140625" style="492" bestFit="1" customWidth="1"/>
    <col min="14623" max="14855" width="10.5703125" style="492"/>
    <col min="14856" max="14863" width="0" style="492" hidden="1" customWidth="1"/>
    <col min="14864" max="14866" width="3.7109375" style="492" customWidth="1"/>
    <col min="14867" max="14867" width="12.7109375" style="492" customWidth="1"/>
    <col min="14868" max="14868" width="47.42578125" style="492" customWidth="1"/>
    <col min="14869" max="14872" width="0" style="492" hidden="1" customWidth="1"/>
    <col min="14873" max="14873" width="11.7109375" style="492" customWidth="1"/>
    <col min="14874" max="14874" width="6.42578125" style="492" bestFit="1" customWidth="1"/>
    <col min="14875" max="14875" width="11.7109375" style="492" customWidth="1"/>
    <col min="14876" max="14876" width="0" style="492" hidden="1" customWidth="1"/>
    <col min="14877" max="14877" width="3.7109375" style="492" customWidth="1"/>
    <col min="14878" max="14878" width="11.140625" style="492" bestFit="1" customWidth="1"/>
    <col min="14879" max="15111" width="10.5703125" style="492"/>
    <col min="15112" max="15119" width="0" style="492" hidden="1" customWidth="1"/>
    <col min="15120" max="15122" width="3.7109375" style="492" customWidth="1"/>
    <col min="15123" max="15123" width="12.7109375" style="492" customWidth="1"/>
    <col min="15124" max="15124" width="47.42578125" style="492" customWidth="1"/>
    <col min="15125" max="15128" width="0" style="492" hidden="1" customWidth="1"/>
    <col min="15129" max="15129" width="11.7109375" style="492" customWidth="1"/>
    <col min="15130" max="15130" width="6.42578125" style="492" bestFit="1" customWidth="1"/>
    <col min="15131" max="15131" width="11.7109375" style="492" customWidth="1"/>
    <col min="15132" max="15132" width="0" style="492" hidden="1" customWidth="1"/>
    <col min="15133" max="15133" width="3.7109375" style="492" customWidth="1"/>
    <col min="15134" max="15134" width="11.140625" style="492" bestFit="1" customWidth="1"/>
    <col min="15135" max="15367" width="10.5703125" style="492"/>
    <col min="15368" max="15375" width="0" style="492" hidden="1" customWidth="1"/>
    <col min="15376" max="15378" width="3.7109375" style="492" customWidth="1"/>
    <col min="15379" max="15379" width="12.7109375" style="492" customWidth="1"/>
    <col min="15380" max="15380" width="47.42578125" style="492" customWidth="1"/>
    <col min="15381" max="15384" width="0" style="492" hidden="1" customWidth="1"/>
    <col min="15385" max="15385" width="11.7109375" style="492" customWidth="1"/>
    <col min="15386" max="15386" width="6.42578125" style="492" bestFit="1" customWidth="1"/>
    <col min="15387" max="15387" width="11.7109375" style="492" customWidth="1"/>
    <col min="15388" max="15388" width="0" style="492" hidden="1" customWidth="1"/>
    <col min="15389" max="15389" width="3.7109375" style="492" customWidth="1"/>
    <col min="15390" max="15390" width="11.140625" style="492" bestFit="1" customWidth="1"/>
    <col min="15391" max="15623" width="10.5703125" style="492"/>
    <col min="15624" max="15631" width="0" style="492" hidden="1" customWidth="1"/>
    <col min="15632" max="15634" width="3.7109375" style="492" customWidth="1"/>
    <col min="15635" max="15635" width="12.7109375" style="492" customWidth="1"/>
    <col min="15636" max="15636" width="47.42578125" style="492" customWidth="1"/>
    <col min="15637" max="15640" width="0" style="492" hidden="1" customWidth="1"/>
    <col min="15641" max="15641" width="11.7109375" style="492" customWidth="1"/>
    <col min="15642" max="15642" width="6.42578125" style="492" bestFit="1" customWidth="1"/>
    <col min="15643" max="15643" width="11.7109375" style="492" customWidth="1"/>
    <col min="15644" max="15644" width="0" style="492" hidden="1" customWidth="1"/>
    <col min="15645" max="15645" width="3.7109375" style="492" customWidth="1"/>
    <col min="15646" max="15646" width="11.140625" style="492" bestFit="1" customWidth="1"/>
    <col min="15647" max="15879" width="10.5703125" style="492"/>
    <col min="15880" max="15887" width="0" style="492" hidden="1" customWidth="1"/>
    <col min="15888" max="15890" width="3.7109375" style="492" customWidth="1"/>
    <col min="15891" max="15891" width="12.7109375" style="492" customWidth="1"/>
    <col min="15892" max="15892" width="47.42578125" style="492" customWidth="1"/>
    <col min="15893" max="15896" width="0" style="492" hidden="1" customWidth="1"/>
    <col min="15897" max="15897" width="11.7109375" style="492" customWidth="1"/>
    <col min="15898" max="15898" width="6.42578125" style="492" bestFit="1" customWidth="1"/>
    <col min="15899" max="15899" width="11.7109375" style="492" customWidth="1"/>
    <col min="15900" max="15900" width="0" style="492" hidden="1" customWidth="1"/>
    <col min="15901" max="15901" width="3.7109375" style="492" customWidth="1"/>
    <col min="15902" max="15902" width="11.140625" style="492" bestFit="1" customWidth="1"/>
    <col min="15903" max="16135" width="10.5703125" style="492"/>
    <col min="16136" max="16143" width="0" style="492" hidden="1" customWidth="1"/>
    <col min="16144" max="16146" width="3.7109375" style="492" customWidth="1"/>
    <col min="16147" max="16147" width="12.7109375" style="492" customWidth="1"/>
    <col min="16148" max="16148" width="47.42578125" style="492" customWidth="1"/>
    <col min="16149" max="16152" width="0" style="492" hidden="1" customWidth="1"/>
    <col min="16153" max="16153" width="11.7109375" style="492" customWidth="1"/>
    <col min="16154" max="16154" width="6.42578125" style="492" bestFit="1" customWidth="1"/>
    <col min="16155" max="16155" width="11.7109375" style="492" customWidth="1"/>
    <col min="16156" max="16156" width="0" style="492" hidden="1" customWidth="1"/>
    <col min="16157" max="16157" width="3.7109375" style="492" customWidth="1"/>
    <col min="16158" max="16158" width="11.140625" style="492" bestFit="1" customWidth="1"/>
    <col min="16159" max="16384" width="10.5703125" style="492"/>
  </cols>
  <sheetData>
    <row r="1" spans="1:42" ht="14.25" hidden="1" customHeight="1"/>
    <row r="2" spans="1:42" ht="14.25" hidden="1" customHeight="1"/>
    <row r="3" spans="1:42" ht="14.25" hidden="1" customHeight="1"/>
    <row r="4" spans="1:42" ht="3" customHeight="1">
      <c r="J4" s="498"/>
      <c r="K4" s="498"/>
      <c r="L4" s="493"/>
      <c r="M4" s="493"/>
      <c r="N4" s="493"/>
      <c r="O4" s="501"/>
      <c r="P4" s="501"/>
      <c r="Q4" s="501"/>
      <c r="R4" s="501"/>
      <c r="S4" s="501"/>
      <c r="T4" s="501"/>
      <c r="U4" s="493"/>
      <c r="V4" s="945"/>
      <c r="W4" s="945"/>
      <c r="X4" s="945"/>
      <c r="Y4" s="945"/>
      <c r="Z4" s="945"/>
      <c r="AA4" s="945"/>
      <c r="AB4" s="1069"/>
    </row>
    <row r="5" spans="1:42" ht="22.5" customHeight="1">
      <c r="J5" s="498"/>
      <c r="K5" s="498"/>
      <c r="L5" s="1299" t="s">
        <v>732</v>
      </c>
      <c r="M5" s="1299"/>
      <c r="N5" s="1299"/>
      <c r="O5" s="1299"/>
      <c r="P5" s="1299"/>
      <c r="Q5" s="1299"/>
      <c r="R5" s="1299"/>
      <c r="S5" s="1299"/>
      <c r="T5" s="1299"/>
      <c r="U5" s="547"/>
      <c r="V5" s="547"/>
      <c r="W5" s="547"/>
      <c r="X5" s="547"/>
      <c r="Y5" s="547"/>
      <c r="Z5" s="547"/>
      <c r="AA5" s="547"/>
      <c r="AB5" s="547"/>
    </row>
    <row r="6" spans="1:42" ht="3" customHeight="1">
      <c r="J6" s="498"/>
      <c r="K6" s="498"/>
      <c r="L6" s="493"/>
      <c r="M6" s="493"/>
      <c r="N6" s="493"/>
      <c r="O6" s="497"/>
      <c r="P6" s="497"/>
      <c r="Q6" s="497"/>
      <c r="R6" s="497"/>
      <c r="S6" s="497"/>
      <c r="T6" s="497"/>
      <c r="U6" s="493"/>
      <c r="V6" s="1073"/>
      <c r="W6" s="1073"/>
      <c r="X6" s="1073"/>
      <c r="Y6" s="1073"/>
      <c r="Z6" s="1073"/>
      <c r="AA6" s="1073"/>
      <c r="AB6" s="1069"/>
    </row>
    <row r="7" spans="1:42" s="745" customFormat="1" ht="11.25" hidden="1">
      <c r="A7" s="1117"/>
      <c r="B7" s="1117"/>
      <c r="C7" s="1117"/>
      <c r="D7" s="1117"/>
      <c r="E7" s="1117"/>
      <c r="F7" s="1117"/>
      <c r="G7" s="1117"/>
      <c r="H7" s="1117"/>
      <c r="L7" s="1167"/>
      <c r="M7" s="1040"/>
      <c r="O7" s="1305"/>
      <c r="P7" s="1305"/>
      <c r="Q7" s="1305"/>
      <c r="R7" s="1305"/>
      <c r="S7" s="1305"/>
      <c r="T7" s="1305"/>
      <c r="U7" s="779"/>
      <c r="V7"/>
      <c r="W7"/>
      <c r="X7"/>
      <c r="Y7"/>
      <c r="Z7"/>
      <c r="AA7"/>
      <c r="AB7"/>
      <c r="AC7" s="779"/>
      <c r="AE7" s="1117"/>
      <c r="AF7" s="1117"/>
      <c r="AG7" s="1117"/>
      <c r="AH7" s="1117"/>
      <c r="AI7" s="1117"/>
    </row>
    <row r="8" spans="1:42"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634"/>
      <c r="V8"/>
      <c r="W8"/>
      <c r="X8"/>
      <c r="Y8"/>
      <c r="Z8"/>
      <c r="AA8"/>
      <c r="AB8"/>
      <c r="AE8" s="558"/>
      <c r="AF8" s="558"/>
      <c r="AG8" s="558"/>
      <c r="AH8" s="558"/>
      <c r="AI8" s="558"/>
      <c r="AJ8" s="558"/>
      <c r="AK8" s="558"/>
      <c r="AL8" s="558"/>
      <c r="AM8" s="558"/>
      <c r="AN8" s="558"/>
      <c r="AO8" s="558"/>
      <c r="AP8" s="558"/>
    </row>
    <row r="9" spans="1:42"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634"/>
      <c r="V9"/>
      <c r="W9"/>
      <c r="X9"/>
      <c r="Y9"/>
      <c r="Z9"/>
      <c r="AA9"/>
      <c r="AB9"/>
      <c r="AE9" s="558"/>
      <c r="AF9" s="558"/>
      <c r="AG9" s="558"/>
      <c r="AH9" s="558"/>
      <c r="AI9" s="558"/>
      <c r="AJ9" s="558"/>
      <c r="AK9" s="558"/>
      <c r="AL9" s="558"/>
      <c r="AM9" s="558"/>
      <c r="AN9" s="558"/>
      <c r="AO9" s="558"/>
      <c r="AP9" s="558"/>
    </row>
    <row r="10" spans="1:42" s="745" customFormat="1" ht="11.25" hidden="1">
      <c r="A10" s="1117"/>
      <c r="B10" s="1117"/>
      <c r="C10" s="1117"/>
      <c r="D10" s="1117"/>
      <c r="E10" s="1117"/>
      <c r="F10" s="1117"/>
      <c r="G10" s="1117"/>
      <c r="H10" s="1117"/>
      <c r="L10" s="1167"/>
      <c r="M10" s="1040"/>
      <c r="O10" s="1305"/>
      <c r="P10" s="1305"/>
      <c r="Q10" s="1305"/>
      <c r="R10" s="1305"/>
      <c r="S10" s="1305"/>
      <c r="T10" s="1305"/>
      <c r="U10" s="779"/>
      <c r="V10"/>
      <c r="W10"/>
      <c r="X10"/>
      <c r="Y10"/>
      <c r="Z10"/>
      <c r="AA10"/>
      <c r="AB10"/>
      <c r="AC10" s="779"/>
      <c r="AE10" s="1117"/>
      <c r="AF10" s="1117"/>
      <c r="AG10" s="1117"/>
      <c r="AH10" s="1117"/>
      <c r="AI10" s="1117"/>
    </row>
    <row r="11" spans="1:42" s="538" customFormat="1" ht="11.25" hidden="1" customHeight="1">
      <c r="A11" s="558"/>
      <c r="B11" s="558"/>
      <c r="C11" s="558"/>
      <c r="D11" s="558"/>
      <c r="E11" s="558"/>
      <c r="F11" s="558"/>
      <c r="G11" s="558"/>
      <c r="H11" s="558"/>
      <c r="L11" s="1300"/>
      <c r="M11" s="1300"/>
      <c r="N11" s="535"/>
      <c r="O11" s="1330"/>
      <c r="P11" s="1330"/>
      <c r="Q11" s="1330"/>
      <c r="R11" s="1330"/>
      <c r="S11" s="1330"/>
      <c r="T11" s="1330"/>
      <c r="U11" s="556" t="s">
        <v>370</v>
      </c>
      <c r="V11" s="1330"/>
      <c r="W11" s="1330"/>
      <c r="X11" s="1330"/>
      <c r="Y11" s="1330"/>
      <c r="Z11" s="1330"/>
      <c r="AA11" s="1330"/>
      <c r="AB11" s="958" t="s">
        <v>370</v>
      </c>
      <c r="AE11" s="558"/>
      <c r="AF11" s="558"/>
      <c r="AG11" s="558"/>
      <c r="AH11" s="558"/>
      <c r="AI11" s="558"/>
      <c r="AJ11" s="558"/>
      <c r="AK11" s="558"/>
      <c r="AL11" s="558"/>
      <c r="AM11" s="558"/>
      <c r="AN11" s="558"/>
      <c r="AO11" s="558"/>
      <c r="AP11" s="558"/>
    </row>
    <row r="12" spans="1:42">
      <c r="J12" s="498"/>
      <c r="K12" s="498"/>
      <c r="L12" s="493"/>
      <c r="M12" s="493"/>
      <c r="N12" s="493"/>
      <c r="O12" s="1331"/>
      <c r="P12" s="1331"/>
      <c r="Q12" s="1331"/>
      <c r="R12" s="1331"/>
      <c r="S12" s="1331"/>
      <c r="T12" s="1331"/>
      <c r="U12" s="1331"/>
      <c r="V12" s="1331" t="s">
        <v>2372</v>
      </c>
      <c r="W12" s="1331"/>
      <c r="X12" s="1331"/>
      <c r="Y12" s="1331"/>
      <c r="Z12" s="1331"/>
      <c r="AA12" s="1331"/>
      <c r="AB12" s="1331"/>
    </row>
    <row r="13" spans="1:42" ht="14.25" customHeight="1">
      <c r="J13" s="498"/>
      <c r="K13" s="498"/>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42" ht="14.25" customHeight="1">
      <c r="J14" s="498"/>
      <c r="K14" s="498"/>
      <c r="L14" s="1313" t="s">
        <v>90</v>
      </c>
      <c r="M14" s="1313" t="s">
        <v>602</v>
      </c>
      <c r="N14" s="490"/>
      <c r="O14" s="1314" t="s">
        <v>604</v>
      </c>
      <c r="P14" s="1315"/>
      <c r="Q14" s="1315"/>
      <c r="R14" s="1315"/>
      <c r="S14" s="1315"/>
      <c r="T14" s="1316"/>
      <c r="U14" s="1296" t="s">
        <v>338</v>
      </c>
      <c r="V14" s="1314" t="s">
        <v>604</v>
      </c>
      <c r="W14" s="1315"/>
      <c r="X14" s="1315"/>
      <c r="Y14" s="1315"/>
      <c r="Z14" s="1315"/>
      <c r="AA14" s="1316"/>
      <c r="AB14" s="1296" t="s">
        <v>338</v>
      </c>
      <c r="AC14" s="1310" t="s">
        <v>273</v>
      </c>
      <c r="AD14" s="1230"/>
    </row>
    <row r="15" spans="1:42" ht="14.25" customHeight="1">
      <c r="J15" s="498"/>
      <c r="K15" s="498"/>
      <c r="L15" s="1313"/>
      <c r="M15" s="1313"/>
      <c r="N15" s="490"/>
      <c r="O15" s="1319" t="s">
        <v>590</v>
      </c>
      <c r="P15" s="1317"/>
      <c r="Q15" s="1318"/>
      <c r="R15" s="1294" t="s">
        <v>615</v>
      </c>
      <c r="S15" s="1294"/>
      <c r="T15" s="1295"/>
      <c r="U15" s="1297"/>
      <c r="V15" s="1319" t="s">
        <v>590</v>
      </c>
      <c r="W15" s="1317"/>
      <c r="X15" s="1318"/>
      <c r="Y15" s="1294" t="s">
        <v>615</v>
      </c>
      <c r="Z15" s="1294"/>
      <c r="AA15" s="1295"/>
      <c r="AB15" s="1297"/>
      <c r="AC15" s="1311"/>
      <c r="AD15" s="1230"/>
    </row>
    <row r="16" spans="1:42" ht="30" customHeight="1">
      <c r="J16" s="498"/>
      <c r="K16" s="498"/>
      <c r="L16" s="1313"/>
      <c r="M16" s="1313"/>
      <c r="N16" s="489"/>
      <c r="O16" s="1320"/>
      <c r="P16" s="504"/>
      <c r="Q16" s="504"/>
      <c r="R16" s="505" t="s">
        <v>272</v>
      </c>
      <c r="S16" s="1308" t="s">
        <v>271</v>
      </c>
      <c r="T16" s="1309"/>
      <c r="U16" s="1298"/>
      <c r="V16" s="1320"/>
      <c r="W16" s="718"/>
      <c r="X16" s="718"/>
      <c r="Y16" s="1190" t="s">
        <v>272</v>
      </c>
      <c r="Z16" s="1308" t="s">
        <v>271</v>
      </c>
      <c r="AA16" s="1309"/>
      <c r="AB16" s="1298"/>
      <c r="AC16" s="1312"/>
      <c r="AD16" s="1230"/>
    </row>
    <row r="17" spans="1:43">
      <c r="J17" s="498"/>
      <c r="K17" s="537">
        <v>1</v>
      </c>
      <c r="L17" s="615" t="s">
        <v>91</v>
      </c>
      <c r="M17" s="615" t="s">
        <v>47</v>
      </c>
      <c r="N17" s="635" t="s">
        <v>47</v>
      </c>
      <c r="O17" s="616">
        <f ca="1">OFFSET(O17,0,-1)+1</f>
        <v>3</v>
      </c>
      <c r="P17" s="617">
        <f ca="1">OFFSET(P17,0,-1)</f>
        <v>3</v>
      </c>
      <c r="Q17" s="617">
        <f ca="1">OFFSET(Q17,0,-1)</f>
        <v>3</v>
      </c>
      <c r="R17" s="616">
        <f ca="1">OFFSET(R17,0,-1)+1</f>
        <v>4</v>
      </c>
      <c r="S17" s="1301">
        <f ca="1">OFFSET(S17,0,-1)+1</f>
        <v>5</v>
      </c>
      <c r="T17" s="1301"/>
      <c r="U17" s="616">
        <f ca="1">OFFSET(U17,0,-2)+1</f>
        <v>6</v>
      </c>
      <c r="V17" s="1186">
        <f ca="1">OFFSET(V17,0,-1)+1</f>
        <v>7</v>
      </c>
      <c r="W17" s="617">
        <f ca="1">OFFSET(W17,0,-1)</f>
        <v>7</v>
      </c>
      <c r="X17" s="617">
        <f ca="1">OFFSET(X17,0,-1)</f>
        <v>7</v>
      </c>
      <c r="Y17" s="1186">
        <f ca="1">OFFSET(Y17,0,-1)+1</f>
        <v>8</v>
      </c>
      <c r="Z17" s="1301">
        <f ca="1">OFFSET(Z17,0,-1)+1</f>
        <v>9</v>
      </c>
      <c r="AA17" s="1301"/>
      <c r="AB17" s="1186">
        <f ca="1">OFFSET(AB17,0,-2)+1</f>
        <v>10</v>
      </c>
      <c r="AC17" s="617">
        <f ca="1">OFFSET(AC17,0,-1)</f>
        <v>10</v>
      </c>
      <c r="AD17" s="616">
        <f ca="1">OFFSET(AD17,0,-1)+1</f>
        <v>11</v>
      </c>
    </row>
    <row r="18" spans="1:43" ht="22.5">
      <c r="A18" s="1284">
        <v>1</v>
      </c>
      <c r="B18" s="866"/>
      <c r="C18" s="866"/>
      <c r="D18" s="866"/>
      <c r="E18" s="867"/>
      <c r="F18" s="868"/>
      <c r="G18" s="866"/>
      <c r="H18" s="866"/>
      <c r="I18" s="869"/>
      <c r="J18" s="864"/>
      <c r="K18" s="873">
        <v>1</v>
      </c>
      <c r="L18" s="561">
        <f>mergeValue(A18)</f>
        <v>1</v>
      </c>
      <c r="M18" s="609" t="s">
        <v>19</v>
      </c>
      <c r="N18" s="548"/>
      <c r="O18" s="1327" t="str">
        <f>IF('Перечень тарифов'!J26="","","" &amp; 'Перечень тарифов'!J26 &amp; "")</f>
        <v>Тариф на теплоноситель, поставляемый потребителям</v>
      </c>
      <c r="P18" s="1327"/>
      <c r="Q18" s="1327"/>
      <c r="R18" s="1327"/>
      <c r="S18" s="1327"/>
      <c r="T18" s="1327"/>
      <c r="U18" s="1327"/>
      <c r="V18" s="1327"/>
      <c r="W18" s="1327"/>
      <c r="X18" s="1327"/>
      <c r="Y18" s="1327"/>
      <c r="Z18" s="1327"/>
      <c r="AA18" s="1327"/>
      <c r="AB18" s="1327"/>
      <c r="AC18" s="1327"/>
      <c r="AD18" s="598" t="s">
        <v>718</v>
      </c>
    </row>
    <row r="19" spans="1:43" ht="22.5">
      <c r="A19" s="1284"/>
      <c r="B19" s="1284">
        <v>1</v>
      </c>
      <c r="C19" s="866"/>
      <c r="D19" s="866"/>
      <c r="E19" s="868"/>
      <c r="F19" s="868"/>
      <c r="G19" s="866"/>
      <c r="H19" s="866"/>
      <c r="I19" s="863"/>
      <c r="J19" s="862"/>
      <c r="K19" s="873">
        <v>1</v>
      </c>
      <c r="L19" s="561" t="str">
        <f>mergeValue(A19) &amp;"."&amp; mergeValue(B19)</f>
        <v>1.1</v>
      </c>
      <c r="M19" s="515" t="s">
        <v>15</v>
      </c>
      <c r="N19" s="548"/>
      <c r="O19" s="1327" t="str">
        <f>IF('Перечень тарифов'!N26="","","" &amp; 'Перечень тарифов'!N26 &amp; "")</f>
        <v>городской округ город Волжский, городской округ город Волжский (18710000);</v>
      </c>
      <c r="P19" s="1327"/>
      <c r="Q19" s="1327"/>
      <c r="R19" s="1327"/>
      <c r="S19" s="1327"/>
      <c r="T19" s="1327"/>
      <c r="U19" s="1327"/>
      <c r="V19" s="1327"/>
      <c r="W19" s="1327"/>
      <c r="X19" s="1327"/>
      <c r="Y19" s="1327"/>
      <c r="Z19" s="1327"/>
      <c r="AA19" s="1327"/>
      <c r="AB19" s="1327"/>
      <c r="AC19" s="1327"/>
      <c r="AD19" s="598" t="s">
        <v>459</v>
      </c>
    </row>
    <row r="20" spans="1:43" hidden="1">
      <c r="A20" s="1284"/>
      <c r="B20" s="1284"/>
      <c r="C20" s="1284">
        <v>1</v>
      </c>
      <c r="D20" s="866"/>
      <c r="E20" s="868"/>
      <c r="F20" s="868"/>
      <c r="G20" s="866"/>
      <c r="H20" s="866"/>
      <c r="I20" s="870"/>
      <c r="J20" s="862"/>
      <c r="K20" s="873">
        <v>1</v>
      </c>
      <c r="L20" s="561" t="str">
        <f>mergeValue(A20) &amp;"."&amp; mergeValue(B20)&amp;"."&amp; mergeValue(C20)</f>
        <v>1.1.1</v>
      </c>
      <c r="M20" s="516"/>
      <c r="N20" s="548"/>
      <c r="O20" s="1327"/>
      <c r="P20" s="1327"/>
      <c r="Q20" s="1327"/>
      <c r="R20" s="1327"/>
      <c r="S20" s="1327"/>
      <c r="T20" s="1327"/>
      <c r="U20" s="1327"/>
      <c r="V20" s="1327"/>
      <c r="W20" s="1327"/>
      <c r="X20" s="1327"/>
      <c r="Y20" s="1327"/>
      <c r="Z20" s="1327"/>
      <c r="AA20" s="1327"/>
      <c r="AB20" s="1327"/>
      <c r="AC20" s="1327"/>
      <c r="AD20" s="598"/>
    </row>
    <row r="21" spans="1:43" hidden="1">
      <c r="A21" s="1284"/>
      <c r="B21" s="1284"/>
      <c r="C21" s="1284"/>
      <c r="D21" s="1284">
        <v>1</v>
      </c>
      <c r="E21" s="868"/>
      <c r="F21" s="868"/>
      <c r="G21" s="866"/>
      <c r="H21" s="866"/>
      <c r="I21" s="1284">
        <v>1</v>
      </c>
      <c r="J21" s="862"/>
      <c r="K21" s="873">
        <v>1</v>
      </c>
      <c r="L21" s="561" t="str">
        <f>mergeValue(A21) &amp;"."&amp; mergeValue(B21)&amp;"."&amp; mergeValue(C21)&amp;"."&amp; mergeValue(D21)</f>
        <v>1.1.1.1</v>
      </c>
      <c r="M21" s="517"/>
      <c r="N21" s="548"/>
      <c r="O21" s="1327"/>
      <c r="P21" s="1327"/>
      <c r="Q21" s="1327"/>
      <c r="R21" s="1327"/>
      <c r="S21" s="1327"/>
      <c r="T21" s="1327"/>
      <c r="U21" s="1327"/>
      <c r="V21" s="1327"/>
      <c r="W21" s="1327"/>
      <c r="X21" s="1327"/>
      <c r="Y21" s="1327"/>
      <c r="Z21" s="1327"/>
      <c r="AA21" s="1327"/>
      <c r="AB21" s="1327"/>
      <c r="AC21" s="1327"/>
      <c r="AD21" s="598"/>
    </row>
    <row r="22" spans="1:43" ht="11.25" hidden="1" customHeight="1">
      <c r="A22" s="1284"/>
      <c r="B22" s="1284"/>
      <c r="C22" s="1284"/>
      <c r="D22" s="1284"/>
      <c r="E22" s="1284">
        <v>1</v>
      </c>
      <c r="F22" s="868"/>
      <c r="G22" s="866"/>
      <c r="H22" s="866"/>
      <c r="I22" s="1284"/>
      <c r="J22" s="868"/>
      <c r="K22" s="873">
        <v>1</v>
      </c>
      <c r="L22" s="561"/>
      <c r="M22" s="523"/>
      <c r="N22" s="549"/>
      <c r="O22" s="599"/>
      <c r="P22" s="599"/>
      <c r="Q22" s="599"/>
      <c r="R22" s="599"/>
      <c r="S22" s="599"/>
      <c r="T22" s="599"/>
      <c r="U22" s="561"/>
      <c r="V22" s="1193"/>
      <c r="W22" s="1193"/>
      <c r="X22" s="1193"/>
      <c r="Y22" s="1193"/>
      <c r="Z22" s="1193"/>
      <c r="AA22" s="1193"/>
      <c r="AB22" s="1192"/>
      <c r="AC22" s="476"/>
      <c r="AD22" s="528"/>
    </row>
    <row r="23" spans="1:43" ht="33.75">
      <c r="A23" s="1284"/>
      <c r="B23" s="1284"/>
      <c r="C23" s="1284"/>
      <c r="D23" s="1284"/>
      <c r="E23" s="1284"/>
      <c r="F23" s="1284">
        <v>1</v>
      </c>
      <c r="G23" s="866"/>
      <c r="H23" s="866"/>
      <c r="I23" s="1284"/>
      <c r="J23" s="1329"/>
      <c r="K23" s="873">
        <v>1</v>
      </c>
      <c r="L23" s="561" t="str">
        <f>mergeValue(A23) &amp;"."&amp; mergeValue(B23)&amp;"."&amp; mergeValue(C23)&amp;"."&amp; mergeValue(D23)&amp;"."&amp;  mergeValue(F23)</f>
        <v>1.1.1.1.1</v>
      </c>
      <c r="M23" s="523" t="s">
        <v>9</v>
      </c>
      <c r="N23" s="549"/>
      <c r="O23" s="1286" t="s">
        <v>3</v>
      </c>
      <c r="P23" s="1286"/>
      <c r="Q23" s="1286"/>
      <c r="R23" s="1286"/>
      <c r="S23" s="1286"/>
      <c r="T23" s="1286"/>
      <c r="U23" s="1286"/>
      <c r="V23" s="1286"/>
      <c r="W23" s="1286"/>
      <c r="X23" s="1286"/>
      <c r="Y23" s="1286"/>
      <c r="Z23" s="1286"/>
      <c r="AA23" s="1286"/>
      <c r="AB23" s="1286"/>
      <c r="AC23" s="1286"/>
      <c r="AD23" s="598" t="s">
        <v>720</v>
      </c>
      <c r="AF23" s="557" t="str">
        <f>strCheckUnique(AG23:AG26)</f>
        <v/>
      </c>
      <c r="AH23" s="557"/>
    </row>
    <row r="24" spans="1:43" ht="99" customHeight="1">
      <c r="A24" s="1284"/>
      <c r="B24" s="1284"/>
      <c r="C24" s="1284"/>
      <c r="D24" s="1284"/>
      <c r="E24" s="1284"/>
      <c r="F24" s="1284"/>
      <c r="G24" s="866">
        <v>1</v>
      </c>
      <c r="H24" s="866"/>
      <c r="I24" s="1284"/>
      <c r="J24" s="1329"/>
      <c r="K24" s="865"/>
      <c r="L24" s="561" t="str">
        <f>mergeValue(A24) &amp;"."&amp; mergeValue(B24)&amp;"."&amp; mergeValue(C24)&amp;"."&amp; mergeValue(D24)&amp;"."&amp;  mergeValue(F24)&amp;"."&amp;  mergeValue(G24)</f>
        <v>1.1.1.1.1.1</v>
      </c>
      <c r="M24" s="1084" t="s">
        <v>605</v>
      </c>
      <c r="N24" s="554"/>
      <c r="O24" s="648">
        <v>22.54</v>
      </c>
      <c r="P24" s="531"/>
      <c r="Q24" s="531"/>
      <c r="R24" s="1290" t="s">
        <v>1698</v>
      </c>
      <c r="S24" s="1292" t="s">
        <v>82</v>
      </c>
      <c r="T24" s="1290" t="s">
        <v>2397</v>
      </c>
      <c r="U24" s="1292" t="s">
        <v>82</v>
      </c>
      <c r="V24" s="648">
        <v>21.72</v>
      </c>
      <c r="W24" s="725"/>
      <c r="X24" s="725"/>
      <c r="Y24" s="1290" t="s">
        <v>2398</v>
      </c>
      <c r="Z24" s="1292" t="s">
        <v>82</v>
      </c>
      <c r="AA24" s="1290" t="s">
        <v>1699</v>
      </c>
      <c r="AB24" s="1292" t="s">
        <v>83</v>
      </c>
      <c r="AC24" s="506"/>
      <c r="AD24" s="1302" t="s">
        <v>733</v>
      </c>
      <c r="AE24" s="553" t="str">
        <f>strCheckDate(O25:AC25)</f>
        <v/>
      </c>
      <c r="AF24" s="557"/>
      <c r="AG24" s="557" t="str">
        <f>IF(M24="","",M24 )</f>
        <v>вода</v>
      </c>
      <c r="AH24" s="557"/>
      <c r="AI24" s="557"/>
      <c r="AJ24" s="557"/>
    </row>
    <row r="25" spans="1:43" ht="21" hidden="1" customHeight="1">
      <c r="A25" s="1284"/>
      <c r="B25" s="1284"/>
      <c r="C25" s="1284"/>
      <c r="D25" s="1284"/>
      <c r="E25" s="1284"/>
      <c r="F25" s="1284"/>
      <c r="G25" s="866"/>
      <c r="H25" s="866"/>
      <c r="I25" s="1284"/>
      <c r="J25" s="1329"/>
      <c r="K25" s="873">
        <v>1</v>
      </c>
      <c r="L25" s="568"/>
      <c r="M25" s="614"/>
      <c r="N25" s="554"/>
      <c r="O25" s="531"/>
      <c r="P25" s="531"/>
      <c r="Q25" s="552" t="str">
        <f>R24 &amp; "-" &amp; T24</f>
        <v>01.01.2020-30.06.2020</v>
      </c>
      <c r="R25" s="1290"/>
      <c r="S25" s="1292"/>
      <c r="T25" s="1290"/>
      <c r="U25" s="1292"/>
      <c r="V25" s="725"/>
      <c r="W25" s="725"/>
      <c r="X25" s="731" t="str">
        <f>Y24 &amp; "-" &amp; AA24</f>
        <v>01.07.2020-31.12.2020</v>
      </c>
      <c r="Y25" s="1290"/>
      <c r="Z25" s="1292"/>
      <c r="AA25" s="1290"/>
      <c r="AB25" s="1292"/>
      <c r="AC25" s="506"/>
      <c r="AD25" s="1303"/>
      <c r="AF25" s="557"/>
      <c r="AG25" s="557"/>
      <c r="AH25" s="557"/>
      <c r="AI25" s="557"/>
      <c r="AJ25" s="557"/>
    </row>
    <row r="26" spans="1:43" s="491" customFormat="1" ht="15" customHeight="1">
      <c r="A26" s="1284"/>
      <c r="B26" s="1284"/>
      <c r="C26" s="1284"/>
      <c r="D26" s="1284"/>
      <c r="E26" s="1284"/>
      <c r="F26" s="1284"/>
      <c r="G26" s="866"/>
      <c r="H26" s="866"/>
      <c r="I26" s="1284"/>
      <c r="J26" s="1329"/>
      <c r="K26" s="873">
        <v>1</v>
      </c>
      <c r="L26" s="507"/>
      <c r="M26" s="525" t="s">
        <v>24</v>
      </c>
      <c r="N26" s="520"/>
      <c r="O26" s="514"/>
      <c r="P26" s="514"/>
      <c r="Q26" s="514"/>
      <c r="R26" s="541"/>
      <c r="S26" s="533"/>
      <c r="T26" s="532"/>
      <c r="U26" s="520"/>
      <c r="V26" s="719"/>
      <c r="W26" s="719"/>
      <c r="X26" s="719"/>
      <c r="Y26" s="728"/>
      <c r="Z26" s="953"/>
      <c r="AA26" s="952"/>
      <c r="AB26" s="948"/>
      <c r="AC26" s="529"/>
      <c r="AD26" s="1304"/>
      <c r="AE26" s="555"/>
      <c r="AF26" s="555"/>
      <c r="AG26" s="555"/>
      <c r="AH26" s="555"/>
      <c r="AI26" s="555"/>
      <c r="AJ26" s="555"/>
      <c r="AK26" s="555"/>
      <c r="AL26" s="555"/>
      <c r="AM26" s="555"/>
      <c r="AN26" s="555"/>
      <c r="AO26" s="555"/>
      <c r="AP26" s="555"/>
    </row>
    <row r="27" spans="1:43" s="491" customFormat="1" ht="15" customHeight="1">
      <c r="A27" s="1284"/>
      <c r="B27" s="1284"/>
      <c r="C27" s="1284"/>
      <c r="D27" s="1284"/>
      <c r="E27" s="1284"/>
      <c r="F27" s="868"/>
      <c r="G27" s="868"/>
      <c r="H27" s="866"/>
      <c r="I27" s="1284"/>
      <c r="J27" s="868"/>
      <c r="K27" s="872"/>
      <c r="L27" s="507"/>
      <c r="M27" s="520" t="s">
        <v>10</v>
      </c>
      <c r="N27" s="525"/>
      <c r="O27" s="525"/>
      <c r="P27" s="525"/>
      <c r="Q27" s="525"/>
      <c r="R27" s="525"/>
      <c r="S27" s="525"/>
      <c r="T27" s="525"/>
      <c r="U27" s="525"/>
      <c r="V27" s="525"/>
      <c r="W27" s="525"/>
      <c r="X27" s="525"/>
      <c r="Y27" s="525"/>
      <c r="Z27" s="525"/>
      <c r="AA27" s="525"/>
      <c r="AB27" s="525"/>
      <c r="AC27" s="525"/>
      <c r="AD27" s="529"/>
      <c r="AE27" s="555"/>
      <c r="AF27" s="555"/>
      <c r="AG27" s="555"/>
      <c r="AH27" s="555"/>
      <c r="AI27" s="555"/>
      <c r="AJ27" s="555"/>
      <c r="AK27" s="555"/>
      <c r="AL27" s="555"/>
      <c r="AM27" s="555"/>
      <c r="AN27" s="555"/>
      <c r="AO27" s="555"/>
      <c r="AP27" s="555"/>
      <c r="AQ27" s="555"/>
    </row>
    <row r="28" spans="1:43" s="491" customFormat="1" ht="15" hidden="1" customHeight="1">
      <c r="A28" s="1284"/>
      <c r="B28" s="1284"/>
      <c r="C28" s="1284"/>
      <c r="D28" s="1284"/>
      <c r="E28" s="868"/>
      <c r="F28" s="868"/>
      <c r="G28" s="868"/>
      <c r="H28" s="866"/>
      <c r="I28" s="1284"/>
      <c r="J28" s="868"/>
      <c r="K28" s="872"/>
      <c r="L28" s="507"/>
      <c r="M28" s="520"/>
      <c r="N28" s="525"/>
      <c r="O28" s="525"/>
      <c r="P28" s="525"/>
      <c r="Q28" s="525"/>
      <c r="R28" s="525"/>
      <c r="S28" s="525"/>
      <c r="T28" s="525"/>
      <c r="U28" s="525"/>
      <c r="V28" s="525"/>
      <c r="W28" s="525"/>
      <c r="X28" s="525"/>
      <c r="Y28" s="525"/>
      <c r="Z28" s="525"/>
      <c r="AA28" s="525"/>
      <c r="AB28" s="525"/>
      <c r="AC28" s="525"/>
      <c r="AD28" s="529"/>
      <c r="AE28" s="555"/>
      <c r="AF28" s="555"/>
      <c r="AG28" s="555"/>
      <c r="AH28" s="555"/>
      <c r="AI28" s="555"/>
      <c r="AJ28" s="555"/>
      <c r="AK28" s="555"/>
      <c r="AL28" s="555"/>
      <c r="AM28" s="555"/>
      <c r="AN28" s="555"/>
      <c r="AO28" s="555"/>
      <c r="AP28" s="555"/>
      <c r="AQ28" s="555"/>
    </row>
    <row r="29" spans="1:43" ht="3" customHeight="1">
      <c r="L29" s="455"/>
      <c r="M29" s="455"/>
      <c r="N29" s="455"/>
      <c r="O29" s="455"/>
      <c r="P29" s="455"/>
      <c r="Q29" s="455"/>
      <c r="R29" s="455"/>
      <c r="S29" s="455"/>
      <c r="T29" s="455"/>
      <c r="U29" s="455"/>
      <c r="V29" s="455"/>
      <c r="W29" s="455"/>
      <c r="X29" s="455"/>
      <c r="Y29" s="455"/>
      <c r="Z29" s="455"/>
      <c r="AA29" s="455"/>
      <c r="AB29" s="455"/>
    </row>
    <row r="30" spans="1:43" ht="106.5" customHeight="1">
      <c r="L30" s="1">
        <v>1</v>
      </c>
      <c r="M30" s="1277" t="s">
        <v>734</v>
      </c>
      <c r="N30" s="1277"/>
      <c r="O30" s="1277"/>
      <c r="P30" s="1277"/>
      <c r="Q30" s="1277"/>
      <c r="R30" s="1277"/>
      <c r="S30" s="1277"/>
      <c r="T30" s="1277"/>
      <c r="U30" s="1277"/>
      <c r="V30" s="1277"/>
      <c r="W30" s="1277"/>
      <c r="X30" s="1277"/>
      <c r="Y30" s="1277"/>
      <c r="Z30" s="1277"/>
      <c r="AA30" s="1277"/>
      <c r="AB30" s="1277"/>
      <c r="AC30" s="1277"/>
      <c r="AD30" s="1277"/>
    </row>
  </sheetData>
  <sheetProtection password="FA9C" sheet="1" objects="1" scenarios="1" formatColumns="0" formatRows="0"/>
  <dataConsolidate leftLabels="1"/>
  <mergeCells count="52">
    <mergeCell ref="V15:V16"/>
    <mergeCell ref="W15:X15"/>
    <mergeCell ref="Y15:AA15"/>
    <mergeCell ref="Z16:AA16"/>
    <mergeCell ref="AD24:AD26"/>
    <mergeCell ref="R15:T15"/>
    <mergeCell ref="O14:T14"/>
    <mergeCell ref="M30:AD30"/>
    <mergeCell ref="U14:U16"/>
    <mergeCell ref="AC14:AC16"/>
    <mergeCell ref="AD13:AD16"/>
    <mergeCell ref="L13:AC13"/>
    <mergeCell ref="L14:L16"/>
    <mergeCell ref="M14:M16"/>
    <mergeCell ref="S17:T17"/>
    <mergeCell ref="T24:T25"/>
    <mergeCell ref="Z17:AA17"/>
    <mergeCell ref="Y24:Y25"/>
    <mergeCell ref="Z24:Z25"/>
    <mergeCell ref="V14:AA14"/>
    <mergeCell ref="S24:S25"/>
    <mergeCell ref="AA24:AA25"/>
    <mergeCell ref="L5:T5"/>
    <mergeCell ref="O7:T7"/>
    <mergeCell ref="O8:T8"/>
    <mergeCell ref="L11:M11"/>
    <mergeCell ref="O11:T11"/>
    <mergeCell ref="O9:T9"/>
    <mergeCell ref="O10:T10"/>
    <mergeCell ref="O12:U12"/>
    <mergeCell ref="O15:O16"/>
    <mergeCell ref="P15:Q15"/>
    <mergeCell ref="S16:T16"/>
    <mergeCell ref="V11:AA11"/>
    <mergeCell ref="V12:AB12"/>
    <mergeCell ref="AB14:AB16"/>
    <mergeCell ref="AB24:AB25"/>
    <mergeCell ref="I21:I28"/>
    <mergeCell ref="A18:A28"/>
    <mergeCell ref="O18:AC18"/>
    <mergeCell ref="B19:B28"/>
    <mergeCell ref="O19:AC19"/>
    <mergeCell ref="C20:C28"/>
    <mergeCell ref="U24:U25"/>
    <mergeCell ref="O20:AC20"/>
    <mergeCell ref="D21:D28"/>
    <mergeCell ref="O21:AC21"/>
    <mergeCell ref="E22:E27"/>
    <mergeCell ref="F23:F26"/>
    <mergeCell ref="J23:J26"/>
    <mergeCell ref="O23:AC23"/>
    <mergeCell ref="R24:R25"/>
  </mergeCells>
  <dataValidations count="10">
    <dataValidation allowBlank="1" sqref="JO27:JZ28 TK27:TV28 ADG27:ADR28 ANC27:ANN28 AWY27:AXJ28 BGU27:BHF28 BQQ27:BRB28 CAM27:CAX28 CKI27:CKT28 CUE27:CUP28 DEA27:DEL28 DNW27:DOH28 DXS27:DYD28 EHO27:EHZ28 ERK27:ERV28 FBG27:FBR28 FLC27:FLN28 FUY27:FVJ28 GEU27:GFF28 GOQ27:GPB28 GYM27:GYX28 HII27:HIT28 HSE27:HSP28 ICA27:ICL28 ILW27:IMH28 IVS27:IWD28 JFO27:JFZ28 JPK27:JPV28 JZG27:JZR28 KJC27:KJN28 KSY27:KTJ28 LCU27:LDF28 LMQ27:LNB28 LWM27:LWX28 MGI27:MGT28 MQE27:MQP28 NAA27:NAL28 NJW27:NKH28 NTS27:NUD28 ODO27:ODZ28 ONK27:ONV28 OXG27:OXR28 PHC27:PHN28 PQY27:PRJ28 QAU27:QBF28 QKQ27:QLB28 QUM27:QUX28 REI27:RET28 ROE27:ROP28 RYA27:RYL28 SHW27:SIH28 SRS27:SSD28 TBO27:TBZ28 TLK27:TLV28 TVG27:TVR28 UFC27:UFN28 UOY27:UPJ28 UYU27:UZF28 VIQ27:VJB28 VSM27:VSX28 WCI27:WCT28 WME27:WMP28 WWA27:WWL28 JO65559:JZ65560 TK65559:TV65560 ADG65559:ADR65560 ANC65559:ANN65560 AWY65559:AXJ65560 BGU65559:BHF65560 BQQ65559:BRB65560 CAM65559:CAX65560 CKI65559:CKT65560 CUE65559:CUP65560 DEA65559:DEL65560 DNW65559:DOH65560 DXS65559:DYD65560 EHO65559:EHZ65560 ERK65559:ERV65560 FBG65559:FBR65560 FLC65559:FLN65560 FUY65559:FVJ65560 GEU65559:GFF65560 GOQ65559:GPB65560 GYM65559:GYX65560 HII65559:HIT65560 HSE65559:HSP65560 ICA65559:ICL65560 ILW65559:IMH65560 IVS65559:IWD65560 JFO65559:JFZ65560 JPK65559:JPV65560 JZG65559:JZR65560 KJC65559:KJN65560 KSY65559:KTJ65560 LCU65559:LDF65560 LMQ65559:LNB65560 LWM65559:LWX65560 MGI65559:MGT65560 MQE65559:MQP65560 NAA65559:NAL65560 NJW65559:NKH65560 NTS65559:NUD65560 ODO65559:ODZ65560 ONK65559:ONV65560 OXG65559:OXR65560 PHC65559:PHN65560 PQY65559:PRJ65560 QAU65559:QBF65560 QKQ65559:QLB65560 QUM65559:QUX65560 REI65559:RET65560 ROE65559:ROP65560 RYA65559:RYL65560 SHW65559:SIH65560 SRS65559:SSD65560 TBO65559:TBZ65560 TLK65559:TLV65560 TVG65559:TVR65560 UFC65559:UFN65560 UOY65559:UPJ65560 UYU65559:UZF65560 VIQ65559:VJB65560 VSM65559:VSX65560 WCI65559:WCT65560 WME65559:WMP65560 WWA65559:WWL65560 JO131095:JZ131096 TK131095:TV131096 ADG131095:ADR131096 ANC131095:ANN131096 AWY131095:AXJ131096 BGU131095:BHF131096 BQQ131095:BRB131096 CAM131095:CAX131096 CKI131095:CKT131096 CUE131095:CUP131096 DEA131095:DEL131096 DNW131095:DOH131096 DXS131095:DYD131096 EHO131095:EHZ131096 ERK131095:ERV131096 FBG131095:FBR131096 FLC131095:FLN131096 FUY131095:FVJ131096 GEU131095:GFF131096 GOQ131095:GPB131096 GYM131095:GYX131096 HII131095:HIT131096 HSE131095:HSP131096 ICA131095:ICL131096 ILW131095:IMH131096 IVS131095:IWD131096 JFO131095:JFZ131096 JPK131095:JPV131096 JZG131095:JZR131096 KJC131095:KJN131096 KSY131095:KTJ131096 LCU131095:LDF131096 LMQ131095:LNB131096 LWM131095:LWX131096 MGI131095:MGT131096 MQE131095:MQP131096 NAA131095:NAL131096 NJW131095:NKH131096 NTS131095:NUD131096 ODO131095:ODZ131096 ONK131095:ONV131096 OXG131095:OXR131096 PHC131095:PHN131096 PQY131095:PRJ131096 QAU131095:QBF131096 QKQ131095:QLB131096 QUM131095:QUX131096 REI131095:RET131096 ROE131095:ROP131096 RYA131095:RYL131096 SHW131095:SIH131096 SRS131095:SSD131096 TBO131095:TBZ131096 TLK131095:TLV131096 TVG131095:TVR131096 UFC131095:UFN131096 UOY131095:UPJ131096 UYU131095:UZF131096 VIQ131095:VJB131096 VSM131095:VSX131096 WCI131095:WCT131096 WME131095:WMP131096 WWA131095:WWL131096 JO196631:JZ196632 TK196631:TV196632 ADG196631:ADR196632 ANC196631:ANN196632 AWY196631:AXJ196632 BGU196631:BHF196632 BQQ196631:BRB196632 CAM196631:CAX196632 CKI196631:CKT196632 CUE196631:CUP196632 DEA196631:DEL196632 DNW196631:DOH196632 DXS196631:DYD196632 EHO196631:EHZ196632 ERK196631:ERV196632 FBG196631:FBR196632 FLC196631:FLN196632 FUY196631:FVJ196632 GEU196631:GFF196632 GOQ196631:GPB196632 GYM196631:GYX196632 HII196631:HIT196632 HSE196631:HSP196632 ICA196631:ICL196632 ILW196631:IMH196632 IVS196631:IWD196632 JFO196631:JFZ196632 JPK196631:JPV196632 JZG196631:JZR196632 KJC196631:KJN196632 KSY196631:KTJ196632 LCU196631:LDF196632 LMQ196631:LNB196632 LWM196631:LWX196632 MGI196631:MGT196632 MQE196631:MQP196632 NAA196631:NAL196632 NJW196631:NKH196632 NTS196631:NUD196632 ODO196631:ODZ196632 ONK196631:ONV196632 OXG196631:OXR196632 PHC196631:PHN196632 PQY196631:PRJ196632 QAU196631:QBF196632 QKQ196631:QLB196632 QUM196631:QUX196632 REI196631:RET196632 ROE196631:ROP196632 RYA196631:RYL196632 SHW196631:SIH196632 SRS196631:SSD196632 TBO196631:TBZ196632 TLK196631:TLV196632 TVG196631:TVR196632 UFC196631:UFN196632 UOY196631:UPJ196632 UYU196631:UZF196632 VIQ196631:VJB196632 VSM196631:VSX196632 WCI196631:WCT196632 WME196631:WMP196632 WWA196631:WWL196632 JO262167:JZ262168 TK262167:TV262168 ADG262167:ADR262168 ANC262167:ANN262168 AWY262167:AXJ262168 BGU262167:BHF262168 BQQ262167:BRB262168 CAM262167:CAX262168 CKI262167:CKT262168 CUE262167:CUP262168 DEA262167:DEL262168 DNW262167:DOH262168 DXS262167:DYD262168 EHO262167:EHZ262168 ERK262167:ERV262168 FBG262167:FBR262168 FLC262167:FLN262168 FUY262167:FVJ262168 GEU262167:GFF262168 GOQ262167:GPB262168 GYM262167:GYX262168 HII262167:HIT262168 HSE262167:HSP262168 ICA262167:ICL262168 ILW262167:IMH262168 IVS262167:IWD262168 JFO262167:JFZ262168 JPK262167:JPV262168 JZG262167:JZR262168 KJC262167:KJN262168 KSY262167:KTJ262168 LCU262167:LDF262168 LMQ262167:LNB262168 LWM262167:LWX262168 MGI262167:MGT262168 MQE262167:MQP262168 NAA262167:NAL262168 NJW262167:NKH262168 NTS262167:NUD262168 ODO262167:ODZ262168 ONK262167:ONV262168 OXG262167:OXR262168 PHC262167:PHN262168 PQY262167:PRJ262168 QAU262167:QBF262168 QKQ262167:QLB262168 QUM262167:QUX262168 REI262167:RET262168 ROE262167:ROP262168 RYA262167:RYL262168 SHW262167:SIH262168 SRS262167:SSD262168 TBO262167:TBZ262168 TLK262167:TLV262168 TVG262167:TVR262168 UFC262167:UFN262168 UOY262167:UPJ262168 UYU262167:UZF262168 VIQ262167:VJB262168 VSM262167:VSX262168 WCI262167:WCT262168 WME262167:WMP262168 WWA262167:WWL262168 JO327703:JZ327704 TK327703:TV327704 ADG327703:ADR327704 ANC327703:ANN327704 AWY327703:AXJ327704 BGU327703:BHF327704 BQQ327703:BRB327704 CAM327703:CAX327704 CKI327703:CKT327704 CUE327703:CUP327704 DEA327703:DEL327704 DNW327703:DOH327704 DXS327703:DYD327704 EHO327703:EHZ327704 ERK327703:ERV327704 FBG327703:FBR327704 FLC327703:FLN327704 FUY327703:FVJ327704 GEU327703:GFF327704 GOQ327703:GPB327704 GYM327703:GYX327704 HII327703:HIT327704 HSE327703:HSP327704 ICA327703:ICL327704 ILW327703:IMH327704 IVS327703:IWD327704 JFO327703:JFZ327704 JPK327703:JPV327704 JZG327703:JZR327704 KJC327703:KJN327704 KSY327703:KTJ327704 LCU327703:LDF327704 LMQ327703:LNB327704 LWM327703:LWX327704 MGI327703:MGT327704 MQE327703:MQP327704 NAA327703:NAL327704 NJW327703:NKH327704 NTS327703:NUD327704 ODO327703:ODZ327704 ONK327703:ONV327704 OXG327703:OXR327704 PHC327703:PHN327704 PQY327703:PRJ327704 QAU327703:QBF327704 QKQ327703:QLB327704 QUM327703:QUX327704 REI327703:RET327704 ROE327703:ROP327704 RYA327703:RYL327704 SHW327703:SIH327704 SRS327703:SSD327704 TBO327703:TBZ327704 TLK327703:TLV327704 TVG327703:TVR327704 UFC327703:UFN327704 UOY327703:UPJ327704 UYU327703:UZF327704 VIQ327703:VJB327704 VSM327703:VSX327704 WCI327703:WCT327704 WME327703:WMP327704 WWA327703:WWL327704 JO393239:JZ393240 TK393239:TV393240 ADG393239:ADR393240 ANC393239:ANN393240 AWY393239:AXJ393240 BGU393239:BHF393240 BQQ393239:BRB393240 CAM393239:CAX393240 CKI393239:CKT393240 CUE393239:CUP393240 DEA393239:DEL393240 DNW393239:DOH393240 DXS393239:DYD393240 EHO393239:EHZ393240 ERK393239:ERV393240 FBG393239:FBR393240 FLC393239:FLN393240 FUY393239:FVJ393240 GEU393239:GFF393240 GOQ393239:GPB393240 GYM393239:GYX393240 HII393239:HIT393240 HSE393239:HSP393240 ICA393239:ICL393240 ILW393239:IMH393240 IVS393239:IWD393240 JFO393239:JFZ393240 JPK393239:JPV393240 JZG393239:JZR393240 KJC393239:KJN393240 KSY393239:KTJ393240 LCU393239:LDF393240 LMQ393239:LNB393240 LWM393239:LWX393240 MGI393239:MGT393240 MQE393239:MQP393240 NAA393239:NAL393240 NJW393239:NKH393240 NTS393239:NUD393240 ODO393239:ODZ393240 ONK393239:ONV393240 OXG393239:OXR393240 PHC393239:PHN393240 PQY393239:PRJ393240 QAU393239:QBF393240 QKQ393239:QLB393240 QUM393239:QUX393240 REI393239:RET393240 ROE393239:ROP393240 RYA393239:RYL393240 SHW393239:SIH393240 SRS393239:SSD393240 TBO393239:TBZ393240 TLK393239:TLV393240 TVG393239:TVR393240 UFC393239:UFN393240 UOY393239:UPJ393240 UYU393239:UZF393240 VIQ393239:VJB393240 VSM393239:VSX393240 WCI393239:WCT393240 WME393239:WMP393240 WWA393239:WWL393240 JO458775:JZ458776 TK458775:TV458776 ADG458775:ADR458776 ANC458775:ANN458776 AWY458775:AXJ458776 BGU458775:BHF458776 BQQ458775:BRB458776 CAM458775:CAX458776 CKI458775:CKT458776 CUE458775:CUP458776 DEA458775:DEL458776 DNW458775:DOH458776 DXS458775:DYD458776 EHO458775:EHZ458776 ERK458775:ERV458776 FBG458775:FBR458776 FLC458775:FLN458776 FUY458775:FVJ458776 GEU458775:GFF458776 GOQ458775:GPB458776 GYM458775:GYX458776 HII458775:HIT458776 HSE458775:HSP458776 ICA458775:ICL458776 ILW458775:IMH458776 IVS458775:IWD458776 JFO458775:JFZ458776 JPK458775:JPV458776 JZG458775:JZR458776 KJC458775:KJN458776 KSY458775:KTJ458776 LCU458775:LDF458776 LMQ458775:LNB458776 LWM458775:LWX458776 MGI458775:MGT458776 MQE458775:MQP458776 NAA458775:NAL458776 NJW458775:NKH458776 NTS458775:NUD458776 ODO458775:ODZ458776 ONK458775:ONV458776 OXG458775:OXR458776 PHC458775:PHN458776 PQY458775:PRJ458776 QAU458775:QBF458776 QKQ458775:QLB458776 QUM458775:QUX458776 REI458775:RET458776 ROE458775:ROP458776 RYA458775:RYL458776 SHW458775:SIH458776 SRS458775:SSD458776 TBO458775:TBZ458776 TLK458775:TLV458776 TVG458775:TVR458776 UFC458775:UFN458776 UOY458775:UPJ458776 UYU458775:UZF458776 VIQ458775:VJB458776 VSM458775:VSX458776 WCI458775:WCT458776 WME458775:WMP458776 WWA458775:WWL458776 JO524311:JZ524312 TK524311:TV524312 ADG524311:ADR524312 ANC524311:ANN524312 AWY524311:AXJ524312 BGU524311:BHF524312 BQQ524311:BRB524312 CAM524311:CAX524312 CKI524311:CKT524312 CUE524311:CUP524312 DEA524311:DEL524312 DNW524311:DOH524312 DXS524311:DYD524312 EHO524311:EHZ524312 ERK524311:ERV524312 FBG524311:FBR524312 FLC524311:FLN524312 FUY524311:FVJ524312 GEU524311:GFF524312 GOQ524311:GPB524312 GYM524311:GYX524312 HII524311:HIT524312 HSE524311:HSP524312 ICA524311:ICL524312 ILW524311:IMH524312 IVS524311:IWD524312 JFO524311:JFZ524312 JPK524311:JPV524312 JZG524311:JZR524312 KJC524311:KJN524312 KSY524311:KTJ524312 LCU524311:LDF524312 LMQ524311:LNB524312 LWM524311:LWX524312 MGI524311:MGT524312 MQE524311:MQP524312 NAA524311:NAL524312 NJW524311:NKH524312 NTS524311:NUD524312 ODO524311:ODZ524312 ONK524311:ONV524312 OXG524311:OXR524312 PHC524311:PHN524312 PQY524311:PRJ524312 QAU524311:QBF524312 QKQ524311:QLB524312 QUM524311:QUX524312 REI524311:RET524312 ROE524311:ROP524312 RYA524311:RYL524312 SHW524311:SIH524312 SRS524311:SSD524312 TBO524311:TBZ524312 TLK524311:TLV524312 TVG524311:TVR524312 UFC524311:UFN524312 UOY524311:UPJ524312 UYU524311:UZF524312 VIQ524311:VJB524312 VSM524311:VSX524312 WCI524311:WCT524312 WME524311:WMP524312 WWA524311:WWL524312 JO589847:JZ589848 TK589847:TV589848 ADG589847:ADR589848 ANC589847:ANN589848 AWY589847:AXJ589848 BGU589847:BHF589848 BQQ589847:BRB589848 CAM589847:CAX589848 CKI589847:CKT589848 CUE589847:CUP589848 DEA589847:DEL589848 DNW589847:DOH589848 DXS589847:DYD589848 EHO589847:EHZ589848 ERK589847:ERV589848 FBG589847:FBR589848 FLC589847:FLN589848 FUY589847:FVJ589848 GEU589847:GFF589848 GOQ589847:GPB589848 GYM589847:GYX589848 HII589847:HIT589848 HSE589847:HSP589848 ICA589847:ICL589848 ILW589847:IMH589848 IVS589847:IWD589848 JFO589847:JFZ589848 JPK589847:JPV589848 JZG589847:JZR589848 KJC589847:KJN589848 KSY589847:KTJ589848 LCU589847:LDF589848 LMQ589847:LNB589848 LWM589847:LWX589848 MGI589847:MGT589848 MQE589847:MQP589848 NAA589847:NAL589848 NJW589847:NKH589848 NTS589847:NUD589848 ODO589847:ODZ589848 ONK589847:ONV589848 OXG589847:OXR589848 PHC589847:PHN589848 PQY589847:PRJ589848 QAU589847:QBF589848 QKQ589847:QLB589848 QUM589847:QUX589848 REI589847:RET589848 ROE589847:ROP589848 RYA589847:RYL589848 SHW589847:SIH589848 SRS589847:SSD589848 TBO589847:TBZ589848 TLK589847:TLV589848 TVG589847:TVR589848 UFC589847:UFN589848 UOY589847:UPJ589848 UYU589847:UZF589848 VIQ589847:VJB589848 VSM589847:VSX589848 WCI589847:WCT589848 WME589847:WMP589848 WWA589847:WWL589848 JO655383:JZ655384 TK655383:TV655384 ADG655383:ADR655384 ANC655383:ANN655384 AWY655383:AXJ655384 BGU655383:BHF655384 BQQ655383:BRB655384 CAM655383:CAX655384 CKI655383:CKT655384 CUE655383:CUP655384 DEA655383:DEL655384 DNW655383:DOH655384 DXS655383:DYD655384 EHO655383:EHZ655384 ERK655383:ERV655384 FBG655383:FBR655384 FLC655383:FLN655384 FUY655383:FVJ655384 GEU655383:GFF655384 GOQ655383:GPB655384 GYM655383:GYX655384 HII655383:HIT655384 HSE655383:HSP655384 ICA655383:ICL655384 ILW655383:IMH655384 IVS655383:IWD655384 JFO655383:JFZ655384 JPK655383:JPV655384 JZG655383:JZR655384 KJC655383:KJN655384 KSY655383:KTJ655384 LCU655383:LDF655384 LMQ655383:LNB655384 LWM655383:LWX655384 MGI655383:MGT655384 MQE655383:MQP655384 NAA655383:NAL655384 NJW655383:NKH655384 NTS655383:NUD655384 ODO655383:ODZ655384 ONK655383:ONV655384 OXG655383:OXR655384 PHC655383:PHN655384 PQY655383:PRJ655384 QAU655383:QBF655384 QKQ655383:QLB655384 QUM655383:QUX655384 REI655383:RET655384 ROE655383:ROP655384 RYA655383:RYL655384 SHW655383:SIH655384 SRS655383:SSD655384 TBO655383:TBZ655384 TLK655383:TLV655384 TVG655383:TVR655384 UFC655383:UFN655384 UOY655383:UPJ655384 UYU655383:UZF655384 VIQ655383:VJB655384 VSM655383:VSX655384 WCI655383:WCT655384 WME655383:WMP655384 WWA655383:WWL655384 JO720919:JZ720920 TK720919:TV720920 ADG720919:ADR720920 ANC720919:ANN720920 AWY720919:AXJ720920 BGU720919:BHF720920 BQQ720919:BRB720920 CAM720919:CAX720920 CKI720919:CKT720920 CUE720919:CUP720920 DEA720919:DEL720920 DNW720919:DOH720920 DXS720919:DYD720920 EHO720919:EHZ720920 ERK720919:ERV720920 FBG720919:FBR720920 FLC720919:FLN720920 FUY720919:FVJ720920 GEU720919:GFF720920 GOQ720919:GPB720920 GYM720919:GYX720920 HII720919:HIT720920 HSE720919:HSP720920 ICA720919:ICL720920 ILW720919:IMH720920 IVS720919:IWD720920 JFO720919:JFZ720920 JPK720919:JPV720920 JZG720919:JZR720920 KJC720919:KJN720920 KSY720919:KTJ720920 LCU720919:LDF720920 LMQ720919:LNB720920 LWM720919:LWX720920 MGI720919:MGT720920 MQE720919:MQP720920 NAA720919:NAL720920 NJW720919:NKH720920 NTS720919:NUD720920 ODO720919:ODZ720920 ONK720919:ONV720920 OXG720919:OXR720920 PHC720919:PHN720920 PQY720919:PRJ720920 QAU720919:QBF720920 QKQ720919:QLB720920 QUM720919:QUX720920 REI720919:RET720920 ROE720919:ROP720920 RYA720919:RYL720920 SHW720919:SIH720920 SRS720919:SSD720920 TBO720919:TBZ720920 TLK720919:TLV720920 TVG720919:TVR720920 UFC720919:UFN720920 UOY720919:UPJ720920 UYU720919:UZF720920 VIQ720919:VJB720920 VSM720919:VSX720920 WCI720919:WCT720920 WME720919:WMP720920 WWA720919:WWL720920 JO786455:JZ786456 TK786455:TV786456 ADG786455:ADR786456 ANC786455:ANN786456 AWY786455:AXJ786456 BGU786455:BHF786456 BQQ786455:BRB786456 CAM786455:CAX786456 CKI786455:CKT786456 CUE786455:CUP786456 DEA786455:DEL786456 DNW786455:DOH786456 DXS786455:DYD786456 EHO786455:EHZ786456 ERK786455:ERV786456 FBG786455:FBR786456 FLC786455:FLN786456 FUY786455:FVJ786456 GEU786455:GFF786456 GOQ786455:GPB786456 GYM786455:GYX786456 HII786455:HIT786456 HSE786455:HSP786456 ICA786455:ICL786456 ILW786455:IMH786456 IVS786455:IWD786456 JFO786455:JFZ786456 JPK786455:JPV786456 JZG786455:JZR786456 KJC786455:KJN786456 KSY786455:KTJ786456 LCU786455:LDF786456 LMQ786455:LNB786456 LWM786455:LWX786456 MGI786455:MGT786456 MQE786455:MQP786456 NAA786455:NAL786456 NJW786455:NKH786456 NTS786455:NUD786456 ODO786455:ODZ786456 ONK786455:ONV786456 OXG786455:OXR786456 PHC786455:PHN786456 PQY786455:PRJ786456 QAU786455:QBF786456 QKQ786455:QLB786456 QUM786455:QUX786456 REI786455:RET786456 ROE786455:ROP786456 RYA786455:RYL786456 SHW786455:SIH786456 SRS786455:SSD786456 TBO786455:TBZ786456 TLK786455:TLV786456 TVG786455:TVR786456 UFC786455:UFN786456 UOY786455:UPJ786456 UYU786455:UZF786456 VIQ786455:VJB786456 VSM786455:VSX786456 WCI786455:WCT786456 WME786455:WMP786456 WWA786455:WWL786456 JO851991:JZ851992 TK851991:TV851992 ADG851991:ADR851992 ANC851991:ANN851992 AWY851991:AXJ851992 BGU851991:BHF851992 BQQ851991:BRB851992 CAM851991:CAX851992 CKI851991:CKT851992 CUE851991:CUP851992 DEA851991:DEL851992 DNW851991:DOH851992 DXS851991:DYD851992 EHO851991:EHZ851992 ERK851991:ERV851992 FBG851991:FBR851992 FLC851991:FLN851992 FUY851991:FVJ851992 GEU851991:GFF851992 GOQ851991:GPB851992 GYM851991:GYX851992 HII851991:HIT851992 HSE851991:HSP851992 ICA851991:ICL851992 ILW851991:IMH851992 IVS851991:IWD851992 JFO851991:JFZ851992 JPK851991:JPV851992 JZG851991:JZR851992 KJC851991:KJN851992 KSY851991:KTJ851992 LCU851991:LDF851992 LMQ851991:LNB851992 LWM851991:LWX851992 MGI851991:MGT851992 MQE851991:MQP851992 NAA851991:NAL851992 NJW851991:NKH851992 NTS851991:NUD851992 ODO851991:ODZ851992 ONK851991:ONV851992 OXG851991:OXR851992 PHC851991:PHN851992 PQY851991:PRJ851992 QAU851991:QBF851992 QKQ851991:QLB851992 QUM851991:QUX851992 REI851991:RET851992 ROE851991:ROP851992 RYA851991:RYL851992 SHW851991:SIH851992 SRS851991:SSD851992 TBO851991:TBZ851992 TLK851991:TLV851992 TVG851991:TVR851992 UFC851991:UFN851992 UOY851991:UPJ851992 UYU851991:UZF851992 VIQ851991:VJB851992 VSM851991:VSX851992 WCI851991:WCT851992 WME851991:WMP851992 WWA851991:WWL851992 JO917527:JZ917528 TK917527:TV917528 ADG917527:ADR917528 ANC917527:ANN917528 AWY917527:AXJ917528 BGU917527:BHF917528 BQQ917527:BRB917528 CAM917527:CAX917528 CKI917527:CKT917528 CUE917527:CUP917528 DEA917527:DEL917528 DNW917527:DOH917528 DXS917527:DYD917528 EHO917527:EHZ917528 ERK917527:ERV917528 FBG917527:FBR917528 FLC917527:FLN917528 FUY917527:FVJ917528 GEU917527:GFF917528 GOQ917527:GPB917528 GYM917527:GYX917528 HII917527:HIT917528 HSE917527:HSP917528 ICA917527:ICL917528 ILW917527:IMH917528 IVS917527:IWD917528 JFO917527:JFZ917528 JPK917527:JPV917528 JZG917527:JZR917528 KJC917527:KJN917528 KSY917527:KTJ917528 LCU917527:LDF917528 LMQ917527:LNB917528 LWM917527:LWX917528 MGI917527:MGT917528 MQE917527:MQP917528 NAA917527:NAL917528 NJW917527:NKH917528 NTS917527:NUD917528 ODO917527:ODZ917528 ONK917527:ONV917528 OXG917527:OXR917528 PHC917527:PHN917528 PQY917527:PRJ917528 QAU917527:QBF917528 QKQ917527:QLB917528 QUM917527:QUX917528 REI917527:RET917528 ROE917527:ROP917528 RYA917527:RYL917528 SHW917527:SIH917528 SRS917527:SSD917528 TBO917527:TBZ917528 TLK917527:TLV917528 TVG917527:TVR917528 UFC917527:UFN917528 UOY917527:UPJ917528 UYU917527:UZF917528 VIQ917527:VJB917528 VSM917527:VSX917528 WCI917527:WCT917528 WME917527:WMP917528 WWA917527:WWL917528 WWA983063:WWL983064 JO983063:JZ983064 TK983063:TV983064 ADG983063:ADR983064 ANC983063:ANN983064 AWY983063:AXJ983064 BGU983063:BHF983064 BQQ983063:BRB983064 CAM983063:CAX983064 CKI983063:CKT983064 CUE983063:CUP983064 DEA983063:DEL983064 DNW983063:DOH983064 DXS983063:DYD983064 EHO983063:EHZ983064 ERK983063:ERV983064 FBG983063:FBR983064 FLC983063:FLN983064 FUY983063:FVJ983064 GEU983063:GFF983064 GOQ983063:GPB983064 GYM983063:GYX983064 HII983063:HIT983064 HSE983063:HSP983064 ICA983063:ICL983064 ILW983063:IMH983064 IVS983063:IWD983064 JFO983063:JFZ983064 JPK983063:JPV983064 JZG983063:JZR983064 KJC983063:KJN983064 KSY983063:KTJ983064 LCU983063:LDF983064 LMQ983063:LNB983064 LWM983063:LWX983064 MGI983063:MGT983064 MQE983063:MQP983064 NAA983063:NAL983064 NJW983063:NKH983064 NTS983063:NUD983064 ODO983063:ODZ983064 ONK983063:ONV983064 OXG983063:OXR983064 PHC983063:PHN983064 PQY983063:PRJ983064 QAU983063:QBF983064 QKQ983063:QLB983064 QUM983063:QUX983064 REI983063:RET983064 ROE983063:ROP983064 RYA983063:RYL983064 SHW983063:SIH983064 SRS983063:SSD983064 TBO983063:TBZ983064 TLK983063:TLV983064 TVG983063:TVR983064 UFC983063:UFN983064 UOY983063:UPJ983064 UYU983063:UZF983064 VIQ983063:VJB983064 VSM983063:VSX983064 WCI983063:WCT983064 WME983063:WMP983064 AD27:AD28 L983063:AD983064 L917527:AD917528 L851991:AD851992 L786455:AD786456 L720919:AD720920 L655383:AD655384 L589847:AD589848 L524311:AD524312 L458775:AD458776 L393239:AD393240 L327703:AD327704 L262167:AD262168 L196631:AD196632 L131095:AD131096 L65559:AD65560"/>
    <dataValidation allowBlank="1" prompt="Для выбора выполните двойной щелчок левой клавиши мыши по соответствующей ячейке." sqref="JO65561:JZ65564 TK65561:TV65564 ADG65561:ADR65564 ANC65561:ANN65564 AWY65561:AXJ65564 BGU65561:BHF65564 BQQ65561:BRB65564 CAM65561:CAX65564 CKI65561:CKT65564 CUE65561:CUP65564 DEA65561:DEL65564 DNW65561:DOH65564 DXS65561:DYD65564 EHO65561:EHZ65564 ERK65561:ERV65564 FBG65561:FBR65564 FLC65561:FLN65564 FUY65561:FVJ65564 GEU65561:GFF65564 GOQ65561:GPB65564 GYM65561:GYX65564 HII65561:HIT65564 HSE65561:HSP65564 ICA65561:ICL65564 ILW65561:IMH65564 IVS65561:IWD65564 JFO65561:JFZ65564 JPK65561:JPV65564 JZG65561:JZR65564 KJC65561:KJN65564 KSY65561:KTJ65564 LCU65561:LDF65564 LMQ65561:LNB65564 LWM65561:LWX65564 MGI65561:MGT65564 MQE65561:MQP65564 NAA65561:NAL65564 NJW65561:NKH65564 NTS65561:NUD65564 ODO65561:ODZ65564 ONK65561:ONV65564 OXG65561:OXR65564 PHC65561:PHN65564 PQY65561:PRJ65564 QAU65561:QBF65564 QKQ65561:QLB65564 QUM65561:QUX65564 REI65561:RET65564 ROE65561:ROP65564 RYA65561:RYL65564 SHW65561:SIH65564 SRS65561:SSD65564 TBO65561:TBZ65564 TLK65561:TLV65564 TVG65561:TVR65564 UFC65561:UFN65564 UOY65561:UPJ65564 UYU65561:UZF65564 VIQ65561:VJB65564 VSM65561:VSX65564 WCI65561:WCT65564 WME65561:WMP65564 WWA65561:WWL65564 JO131097:JZ131100 TK131097:TV131100 ADG131097:ADR131100 ANC131097:ANN131100 AWY131097:AXJ131100 BGU131097:BHF131100 BQQ131097:BRB131100 CAM131097:CAX131100 CKI131097:CKT131100 CUE131097:CUP131100 DEA131097:DEL131100 DNW131097:DOH131100 DXS131097:DYD131100 EHO131097:EHZ131100 ERK131097:ERV131100 FBG131097:FBR131100 FLC131097:FLN131100 FUY131097:FVJ131100 GEU131097:GFF131100 GOQ131097:GPB131100 GYM131097:GYX131100 HII131097:HIT131100 HSE131097:HSP131100 ICA131097:ICL131100 ILW131097:IMH131100 IVS131097:IWD131100 JFO131097:JFZ131100 JPK131097:JPV131100 JZG131097:JZR131100 KJC131097:KJN131100 KSY131097:KTJ131100 LCU131097:LDF131100 LMQ131097:LNB131100 LWM131097:LWX131100 MGI131097:MGT131100 MQE131097:MQP131100 NAA131097:NAL131100 NJW131097:NKH131100 NTS131097:NUD131100 ODO131097:ODZ131100 ONK131097:ONV131100 OXG131097:OXR131100 PHC131097:PHN131100 PQY131097:PRJ131100 QAU131097:QBF131100 QKQ131097:QLB131100 QUM131097:QUX131100 REI131097:RET131100 ROE131097:ROP131100 RYA131097:RYL131100 SHW131097:SIH131100 SRS131097:SSD131100 TBO131097:TBZ131100 TLK131097:TLV131100 TVG131097:TVR131100 UFC131097:UFN131100 UOY131097:UPJ131100 UYU131097:UZF131100 VIQ131097:VJB131100 VSM131097:VSX131100 WCI131097:WCT131100 WME131097:WMP131100 WWA131097:WWL131100 JO196633:JZ196636 TK196633:TV196636 ADG196633:ADR196636 ANC196633:ANN196636 AWY196633:AXJ196636 BGU196633:BHF196636 BQQ196633:BRB196636 CAM196633:CAX196636 CKI196633:CKT196636 CUE196633:CUP196636 DEA196633:DEL196636 DNW196633:DOH196636 DXS196633:DYD196636 EHO196633:EHZ196636 ERK196633:ERV196636 FBG196633:FBR196636 FLC196633:FLN196636 FUY196633:FVJ196636 GEU196633:GFF196636 GOQ196633:GPB196636 GYM196633:GYX196636 HII196633:HIT196636 HSE196633:HSP196636 ICA196633:ICL196636 ILW196633:IMH196636 IVS196633:IWD196636 JFO196633:JFZ196636 JPK196633:JPV196636 JZG196633:JZR196636 KJC196633:KJN196636 KSY196633:KTJ196636 LCU196633:LDF196636 LMQ196633:LNB196636 LWM196633:LWX196636 MGI196633:MGT196636 MQE196633:MQP196636 NAA196633:NAL196636 NJW196633:NKH196636 NTS196633:NUD196636 ODO196633:ODZ196636 ONK196633:ONV196636 OXG196633:OXR196636 PHC196633:PHN196636 PQY196633:PRJ196636 QAU196633:QBF196636 QKQ196633:QLB196636 QUM196633:QUX196636 REI196633:RET196636 ROE196633:ROP196636 RYA196633:RYL196636 SHW196633:SIH196636 SRS196633:SSD196636 TBO196633:TBZ196636 TLK196633:TLV196636 TVG196633:TVR196636 UFC196633:UFN196636 UOY196633:UPJ196636 UYU196633:UZF196636 VIQ196633:VJB196636 VSM196633:VSX196636 WCI196633:WCT196636 WME196633:WMP196636 WWA196633:WWL196636 JO262169:JZ262172 TK262169:TV262172 ADG262169:ADR262172 ANC262169:ANN262172 AWY262169:AXJ262172 BGU262169:BHF262172 BQQ262169:BRB262172 CAM262169:CAX262172 CKI262169:CKT262172 CUE262169:CUP262172 DEA262169:DEL262172 DNW262169:DOH262172 DXS262169:DYD262172 EHO262169:EHZ262172 ERK262169:ERV262172 FBG262169:FBR262172 FLC262169:FLN262172 FUY262169:FVJ262172 GEU262169:GFF262172 GOQ262169:GPB262172 GYM262169:GYX262172 HII262169:HIT262172 HSE262169:HSP262172 ICA262169:ICL262172 ILW262169:IMH262172 IVS262169:IWD262172 JFO262169:JFZ262172 JPK262169:JPV262172 JZG262169:JZR262172 KJC262169:KJN262172 KSY262169:KTJ262172 LCU262169:LDF262172 LMQ262169:LNB262172 LWM262169:LWX262172 MGI262169:MGT262172 MQE262169:MQP262172 NAA262169:NAL262172 NJW262169:NKH262172 NTS262169:NUD262172 ODO262169:ODZ262172 ONK262169:ONV262172 OXG262169:OXR262172 PHC262169:PHN262172 PQY262169:PRJ262172 QAU262169:QBF262172 QKQ262169:QLB262172 QUM262169:QUX262172 REI262169:RET262172 ROE262169:ROP262172 RYA262169:RYL262172 SHW262169:SIH262172 SRS262169:SSD262172 TBO262169:TBZ262172 TLK262169:TLV262172 TVG262169:TVR262172 UFC262169:UFN262172 UOY262169:UPJ262172 UYU262169:UZF262172 VIQ262169:VJB262172 VSM262169:VSX262172 WCI262169:WCT262172 WME262169:WMP262172 WWA262169:WWL262172 JO327705:JZ327708 TK327705:TV327708 ADG327705:ADR327708 ANC327705:ANN327708 AWY327705:AXJ327708 BGU327705:BHF327708 BQQ327705:BRB327708 CAM327705:CAX327708 CKI327705:CKT327708 CUE327705:CUP327708 DEA327705:DEL327708 DNW327705:DOH327708 DXS327705:DYD327708 EHO327705:EHZ327708 ERK327705:ERV327708 FBG327705:FBR327708 FLC327705:FLN327708 FUY327705:FVJ327708 GEU327705:GFF327708 GOQ327705:GPB327708 GYM327705:GYX327708 HII327705:HIT327708 HSE327705:HSP327708 ICA327705:ICL327708 ILW327705:IMH327708 IVS327705:IWD327708 JFO327705:JFZ327708 JPK327705:JPV327708 JZG327705:JZR327708 KJC327705:KJN327708 KSY327705:KTJ327708 LCU327705:LDF327708 LMQ327705:LNB327708 LWM327705:LWX327708 MGI327705:MGT327708 MQE327705:MQP327708 NAA327705:NAL327708 NJW327705:NKH327708 NTS327705:NUD327708 ODO327705:ODZ327708 ONK327705:ONV327708 OXG327705:OXR327708 PHC327705:PHN327708 PQY327705:PRJ327708 QAU327705:QBF327708 QKQ327705:QLB327708 QUM327705:QUX327708 REI327705:RET327708 ROE327705:ROP327708 RYA327705:RYL327708 SHW327705:SIH327708 SRS327705:SSD327708 TBO327705:TBZ327708 TLK327705:TLV327708 TVG327705:TVR327708 UFC327705:UFN327708 UOY327705:UPJ327708 UYU327705:UZF327708 VIQ327705:VJB327708 VSM327705:VSX327708 WCI327705:WCT327708 WME327705:WMP327708 WWA327705:WWL327708 JO393241:JZ393244 TK393241:TV393244 ADG393241:ADR393244 ANC393241:ANN393244 AWY393241:AXJ393244 BGU393241:BHF393244 BQQ393241:BRB393244 CAM393241:CAX393244 CKI393241:CKT393244 CUE393241:CUP393244 DEA393241:DEL393244 DNW393241:DOH393244 DXS393241:DYD393244 EHO393241:EHZ393244 ERK393241:ERV393244 FBG393241:FBR393244 FLC393241:FLN393244 FUY393241:FVJ393244 GEU393241:GFF393244 GOQ393241:GPB393244 GYM393241:GYX393244 HII393241:HIT393244 HSE393241:HSP393244 ICA393241:ICL393244 ILW393241:IMH393244 IVS393241:IWD393244 JFO393241:JFZ393244 JPK393241:JPV393244 JZG393241:JZR393244 KJC393241:KJN393244 KSY393241:KTJ393244 LCU393241:LDF393244 LMQ393241:LNB393244 LWM393241:LWX393244 MGI393241:MGT393244 MQE393241:MQP393244 NAA393241:NAL393244 NJW393241:NKH393244 NTS393241:NUD393244 ODO393241:ODZ393244 ONK393241:ONV393244 OXG393241:OXR393244 PHC393241:PHN393244 PQY393241:PRJ393244 QAU393241:QBF393244 QKQ393241:QLB393244 QUM393241:QUX393244 REI393241:RET393244 ROE393241:ROP393244 RYA393241:RYL393244 SHW393241:SIH393244 SRS393241:SSD393244 TBO393241:TBZ393244 TLK393241:TLV393244 TVG393241:TVR393244 UFC393241:UFN393244 UOY393241:UPJ393244 UYU393241:UZF393244 VIQ393241:VJB393244 VSM393241:VSX393244 WCI393241:WCT393244 WME393241:WMP393244 WWA393241:WWL393244 JO458777:JZ458780 TK458777:TV458780 ADG458777:ADR458780 ANC458777:ANN458780 AWY458777:AXJ458780 BGU458777:BHF458780 BQQ458777:BRB458780 CAM458777:CAX458780 CKI458777:CKT458780 CUE458777:CUP458780 DEA458777:DEL458780 DNW458777:DOH458780 DXS458777:DYD458780 EHO458777:EHZ458780 ERK458777:ERV458780 FBG458777:FBR458780 FLC458777:FLN458780 FUY458777:FVJ458780 GEU458777:GFF458780 GOQ458777:GPB458780 GYM458777:GYX458780 HII458777:HIT458780 HSE458777:HSP458780 ICA458777:ICL458780 ILW458777:IMH458780 IVS458777:IWD458780 JFO458777:JFZ458780 JPK458777:JPV458780 JZG458777:JZR458780 KJC458777:KJN458780 KSY458777:KTJ458780 LCU458777:LDF458780 LMQ458777:LNB458780 LWM458777:LWX458780 MGI458777:MGT458780 MQE458777:MQP458780 NAA458777:NAL458780 NJW458777:NKH458780 NTS458777:NUD458780 ODO458777:ODZ458780 ONK458777:ONV458780 OXG458777:OXR458780 PHC458777:PHN458780 PQY458777:PRJ458780 QAU458777:QBF458780 QKQ458777:QLB458780 QUM458777:QUX458780 REI458777:RET458780 ROE458777:ROP458780 RYA458777:RYL458780 SHW458777:SIH458780 SRS458777:SSD458780 TBO458777:TBZ458780 TLK458777:TLV458780 TVG458777:TVR458780 UFC458777:UFN458780 UOY458777:UPJ458780 UYU458777:UZF458780 VIQ458777:VJB458780 VSM458777:VSX458780 WCI458777:WCT458780 WME458777:WMP458780 WWA458777:WWL458780 JO524313:JZ524316 TK524313:TV524316 ADG524313:ADR524316 ANC524313:ANN524316 AWY524313:AXJ524316 BGU524313:BHF524316 BQQ524313:BRB524316 CAM524313:CAX524316 CKI524313:CKT524316 CUE524313:CUP524316 DEA524313:DEL524316 DNW524313:DOH524316 DXS524313:DYD524316 EHO524313:EHZ524316 ERK524313:ERV524316 FBG524313:FBR524316 FLC524313:FLN524316 FUY524313:FVJ524316 GEU524313:GFF524316 GOQ524313:GPB524316 GYM524313:GYX524316 HII524313:HIT524316 HSE524313:HSP524316 ICA524313:ICL524316 ILW524313:IMH524316 IVS524313:IWD524316 JFO524313:JFZ524316 JPK524313:JPV524316 JZG524313:JZR524316 KJC524313:KJN524316 KSY524313:KTJ524316 LCU524313:LDF524316 LMQ524313:LNB524316 LWM524313:LWX524316 MGI524313:MGT524316 MQE524313:MQP524316 NAA524313:NAL524316 NJW524313:NKH524316 NTS524313:NUD524316 ODO524313:ODZ524316 ONK524313:ONV524316 OXG524313:OXR524316 PHC524313:PHN524316 PQY524313:PRJ524316 QAU524313:QBF524316 QKQ524313:QLB524316 QUM524313:QUX524316 REI524313:RET524316 ROE524313:ROP524316 RYA524313:RYL524316 SHW524313:SIH524316 SRS524313:SSD524316 TBO524313:TBZ524316 TLK524313:TLV524316 TVG524313:TVR524316 UFC524313:UFN524316 UOY524313:UPJ524316 UYU524313:UZF524316 VIQ524313:VJB524316 VSM524313:VSX524316 WCI524313:WCT524316 WME524313:WMP524316 WWA524313:WWL524316 JO589849:JZ589852 TK589849:TV589852 ADG589849:ADR589852 ANC589849:ANN589852 AWY589849:AXJ589852 BGU589849:BHF589852 BQQ589849:BRB589852 CAM589849:CAX589852 CKI589849:CKT589852 CUE589849:CUP589852 DEA589849:DEL589852 DNW589849:DOH589852 DXS589849:DYD589852 EHO589849:EHZ589852 ERK589849:ERV589852 FBG589849:FBR589852 FLC589849:FLN589852 FUY589849:FVJ589852 GEU589849:GFF589852 GOQ589849:GPB589852 GYM589849:GYX589852 HII589849:HIT589852 HSE589849:HSP589852 ICA589849:ICL589852 ILW589849:IMH589852 IVS589849:IWD589852 JFO589849:JFZ589852 JPK589849:JPV589852 JZG589849:JZR589852 KJC589849:KJN589852 KSY589849:KTJ589852 LCU589849:LDF589852 LMQ589849:LNB589852 LWM589849:LWX589852 MGI589849:MGT589852 MQE589849:MQP589852 NAA589849:NAL589852 NJW589849:NKH589852 NTS589849:NUD589852 ODO589849:ODZ589852 ONK589849:ONV589852 OXG589849:OXR589852 PHC589849:PHN589852 PQY589849:PRJ589852 QAU589849:QBF589852 QKQ589849:QLB589852 QUM589849:QUX589852 REI589849:RET589852 ROE589849:ROP589852 RYA589849:RYL589852 SHW589849:SIH589852 SRS589849:SSD589852 TBO589849:TBZ589852 TLK589849:TLV589852 TVG589849:TVR589852 UFC589849:UFN589852 UOY589849:UPJ589852 UYU589849:UZF589852 VIQ589849:VJB589852 VSM589849:VSX589852 WCI589849:WCT589852 WME589849:WMP589852 WWA589849:WWL589852 JO655385:JZ655388 TK655385:TV655388 ADG655385:ADR655388 ANC655385:ANN655388 AWY655385:AXJ655388 BGU655385:BHF655388 BQQ655385:BRB655388 CAM655385:CAX655388 CKI655385:CKT655388 CUE655385:CUP655388 DEA655385:DEL655388 DNW655385:DOH655388 DXS655385:DYD655388 EHO655385:EHZ655388 ERK655385:ERV655388 FBG655385:FBR655388 FLC655385:FLN655388 FUY655385:FVJ655388 GEU655385:GFF655388 GOQ655385:GPB655388 GYM655385:GYX655388 HII655385:HIT655388 HSE655385:HSP655388 ICA655385:ICL655388 ILW655385:IMH655388 IVS655385:IWD655388 JFO655385:JFZ655388 JPK655385:JPV655388 JZG655385:JZR655388 KJC655385:KJN655388 KSY655385:KTJ655388 LCU655385:LDF655388 LMQ655385:LNB655388 LWM655385:LWX655388 MGI655385:MGT655388 MQE655385:MQP655388 NAA655385:NAL655388 NJW655385:NKH655388 NTS655385:NUD655388 ODO655385:ODZ655388 ONK655385:ONV655388 OXG655385:OXR655388 PHC655385:PHN655388 PQY655385:PRJ655388 QAU655385:QBF655388 QKQ655385:QLB655388 QUM655385:QUX655388 REI655385:RET655388 ROE655385:ROP655388 RYA655385:RYL655388 SHW655385:SIH655388 SRS655385:SSD655388 TBO655385:TBZ655388 TLK655385:TLV655388 TVG655385:TVR655388 UFC655385:UFN655388 UOY655385:UPJ655388 UYU655385:UZF655388 VIQ655385:VJB655388 VSM655385:VSX655388 WCI655385:WCT655388 WME655385:WMP655388 WWA655385:WWL655388 JO720921:JZ720924 TK720921:TV720924 ADG720921:ADR720924 ANC720921:ANN720924 AWY720921:AXJ720924 BGU720921:BHF720924 BQQ720921:BRB720924 CAM720921:CAX720924 CKI720921:CKT720924 CUE720921:CUP720924 DEA720921:DEL720924 DNW720921:DOH720924 DXS720921:DYD720924 EHO720921:EHZ720924 ERK720921:ERV720924 FBG720921:FBR720924 FLC720921:FLN720924 FUY720921:FVJ720924 GEU720921:GFF720924 GOQ720921:GPB720924 GYM720921:GYX720924 HII720921:HIT720924 HSE720921:HSP720924 ICA720921:ICL720924 ILW720921:IMH720924 IVS720921:IWD720924 JFO720921:JFZ720924 JPK720921:JPV720924 JZG720921:JZR720924 KJC720921:KJN720924 KSY720921:KTJ720924 LCU720921:LDF720924 LMQ720921:LNB720924 LWM720921:LWX720924 MGI720921:MGT720924 MQE720921:MQP720924 NAA720921:NAL720924 NJW720921:NKH720924 NTS720921:NUD720924 ODO720921:ODZ720924 ONK720921:ONV720924 OXG720921:OXR720924 PHC720921:PHN720924 PQY720921:PRJ720924 QAU720921:QBF720924 QKQ720921:QLB720924 QUM720921:QUX720924 REI720921:RET720924 ROE720921:ROP720924 RYA720921:RYL720924 SHW720921:SIH720924 SRS720921:SSD720924 TBO720921:TBZ720924 TLK720921:TLV720924 TVG720921:TVR720924 UFC720921:UFN720924 UOY720921:UPJ720924 UYU720921:UZF720924 VIQ720921:VJB720924 VSM720921:VSX720924 WCI720921:WCT720924 WME720921:WMP720924 WWA720921:WWL720924 JO786457:JZ786460 TK786457:TV786460 ADG786457:ADR786460 ANC786457:ANN786460 AWY786457:AXJ786460 BGU786457:BHF786460 BQQ786457:BRB786460 CAM786457:CAX786460 CKI786457:CKT786460 CUE786457:CUP786460 DEA786457:DEL786460 DNW786457:DOH786460 DXS786457:DYD786460 EHO786457:EHZ786460 ERK786457:ERV786460 FBG786457:FBR786460 FLC786457:FLN786460 FUY786457:FVJ786460 GEU786457:GFF786460 GOQ786457:GPB786460 GYM786457:GYX786460 HII786457:HIT786460 HSE786457:HSP786460 ICA786457:ICL786460 ILW786457:IMH786460 IVS786457:IWD786460 JFO786457:JFZ786460 JPK786457:JPV786460 JZG786457:JZR786460 KJC786457:KJN786460 KSY786457:KTJ786460 LCU786457:LDF786460 LMQ786457:LNB786460 LWM786457:LWX786460 MGI786457:MGT786460 MQE786457:MQP786460 NAA786457:NAL786460 NJW786457:NKH786460 NTS786457:NUD786460 ODO786457:ODZ786460 ONK786457:ONV786460 OXG786457:OXR786460 PHC786457:PHN786460 PQY786457:PRJ786460 QAU786457:QBF786460 QKQ786457:QLB786460 QUM786457:QUX786460 REI786457:RET786460 ROE786457:ROP786460 RYA786457:RYL786460 SHW786457:SIH786460 SRS786457:SSD786460 TBO786457:TBZ786460 TLK786457:TLV786460 TVG786457:TVR786460 UFC786457:UFN786460 UOY786457:UPJ786460 UYU786457:UZF786460 VIQ786457:VJB786460 VSM786457:VSX786460 WCI786457:WCT786460 WME786457:WMP786460 WWA786457:WWL786460 JO851993:JZ851996 TK851993:TV851996 ADG851993:ADR851996 ANC851993:ANN851996 AWY851993:AXJ851996 BGU851993:BHF851996 BQQ851993:BRB851996 CAM851993:CAX851996 CKI851993:CKT851996 CUE851993:CUP851996 DEA851993:DEL851996 DNW851993:DOH851996 DXS851993:DYD851996 EHO851993:EHZ851996 ERK851993:ERV851996 FBG851993:FBR851996 FLC851993:FLN851996 FUY851993:FVJ851996 GEU851993:GFF851996 GOQ851993:GPB851996 GYM851993:GYX851996 HII851993:HIT851996 HSE851993:HSP851996 ICA851993:ICL851996 ILW851993:IMH851996 IVS851993:IWD851996 JFO851993:JFZ851996 JPK851993:JPV851996 JZG851993:JZR851996 KJC851993:KJN851996 KSY851993:KTJ851996 LCU851993:LDF851996 LMQ851993:LNB851996 LWM851993:LWX851996 MGI851993:MGT851996 MQE851993:MQP851996 NAA851993:NAL851996 NJW851993:NKH851996 NTS851993:NUD851996 ODO851993:ODZ851996 ONK851993:ONV851996 OXG851993:OXR851996 PHC851993:PHN851996 PQY851993:PRJ851996 QAU851993:QBF851996 QKQ851993:QLB851996 QUM851993:QUX851996 REI851993:RET851996 ROE851993:ROP851996 RYA851993:RYL851996 SHW851993:SIH851996 SRS851993:SSD851996 TBO851993:TBZ851996 TLK851993:TLV851996 TVG851993:TVR851996 UFC851993:UFN851996 UOY851993:UPJ851996 UYU851993:UZF851996 VIQ851993:VJB851996 VSM851993:VSX851996 WCI851993:WCT851996 WME851993:WMP851996 WWA851993:WWL851996 JO917529:JZ917532 TK917529:TV917532 ADG917529:ADR917532 ANC917529:ANN917532 AWY917529:AXJ917532 BGU917529:BHF917532 BQQ917529:BRB917532 CAM917529:CAX917532 CKI917529:CKT917532 CUE917529:CUP917532 DEA917529:DEL917532 DNW917529:DOH917532 DXS917529:DYD917532 EHO917529:EHZ917532 ERK917529:ERV917532 FBG917529:FBR917532 FLC917529:FLN917532 FUY917529:FVJ917532 GEU917529:GFF917532 GOQ917529:GPB917532 GYM917529:GYX917532 HII917529:HIT917532 HSE917529:HSP917532 ICA917529:ICL917532 ILW917529:IMH917532 IVS917529:IWD917532 JFO917529:JFZ917532 JPK917529:JPV917532 JZG917529:JZR917532 KJC917529:KJN917532 KSY917529:KTJ917532 LCU917529:LDF917532 LMQ917529:LNB917532 LWM917529:LWX917532 MGI917529:MGT917532 MQE917529:MQP917532 NAA917529:NAL917532 NJW917529:NKH917532 NTS917529:NUD917532 ODO917529:ODZ917532 ONK917529:ONV917532 OXG917529:OXR917532 PHC917529:PHN917532 PQY917529:PRJ917532 QAU917529:QBF917532 QKQ917529:QLB917532 QUM917529:QUX917532 REI917529:RET917532 ROE917529:ROP917532 RYA917529:RYL917532 SHW917529:SIH917532 SRS917529:SSD917532 TBO917529:TBZ917532 TLK917529:TLV917532 TVG917529:TVR917532 UFC917529:UFN917532 UOY917529:UPJ917532 UYU917529:UZF917532 VIQ917529:VJB917532 VSM917529:VSX917532 WCI917529:WCT917532 WME917529:WMP917532 WWA917529:WWL917532 JO983065:JZ983068 TK983065:TV983068 ADG983065:ADR983068 ANC983065:ANN983068 AWY983065:AXJ983068 BGU983065:BHF983068 BQQ983065:BRB983068 CAM983065:CAX983068 CKI983065:CKT983068 CUE983065:CUP983068 DEA983065:DEL983068 DNW983065:DOH983068 DXS983065:DYD983068 EHO983065:EHZ983068 ERK983065:ERV983068 FBG983065:FBR983068 FLC983065:FLN983068 FUY983065:FVJ983068 GEU983065:GFF983068 GOQ983065:GPB983068 GYM983065:GYX983068 HII983065:HIT983068 HSE983065:HSP983068 ICA983065:ICL983068 ILW983065:IMH983068 IVS983065:IWD983068 JFO983065:JFZ983068 JPK983065:JPV983068 JZG983065:JZR983068 KJC983065:KJN983068 KSY983065:KTJ983068 LCU983065:LDF983068 LMQ983065:LNB983068 LWM983065:LWX983068 MGI983065:MGT983068 MQE983065:MQP983068 NAA983065:NAL983068 NJW983065:NKH983068 NTS983065:NUD983068 ODO983065:ODZ983068 ONK983065:ONV983068 OXG983065:OXR983068 PHC983065:PHN983068 PQY983065:PRJ983068 QAU983065:QBF983068 QKQ983065:QLB983068 QUM983065:QUX983068 REI983065:RET983068 ROE983065:ROP983068 RYA983065:RYL983068 SHW983065:SIH983068 SRS983065:SSD983068 TBO983065:TBZ983068 TLK983065:TLV983068 TVG983065:TVR983068 UFC983065:UFN983068 UOY983065:UPJ983068 UYU983065:UZF983068 VIQ983065:VJB983068 VSM983065:VSX983068 WCI983065:WCT983068 WME983065:WMP983068 WWA983065:WWL983068 WWA983062:WWL983062 JO26:JZ26 TK26:TV26 ADG26:ADR26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65558:JZ65558 TK65558:TV65558 ADG65558:ADR65558 ANC65558:ANN65558 AWY65558:AXJ65558 BGU65558:BHF65558 BQQ65558:BRB65558 CAM65558:CAX65558 CKI65558:CKT65558 CUE65558:CUP65558 DEA65558:DEL65558 DNW65558:DOH65558 DXS65558:DYD65558 EHO65558:EHZ65558 ERK65558:ERV65558 FBG65558:FBR65558 FLC65558:FLN65558 FUY65558:FVJ65558 GEU65558:GFF65558 GOQ65558:GPB65558 GYM65558:GYX65558 HII65558:HIT65558 HSE65558:HSP65558 ICA65558:ICL65558 ILW65558:IMH65558 IVS65558:IWD65558 JFO65558:JFZ65558 JPK65558:JPV65558 JZG65558:JZR65558 KJC65558:KJN65558 KSY65558:KTJ65558 LCU65558:LDF65558 LMQ65558:LNB65558 LWM65558:LWX65558 MGI65558:MGT65558 MQE65558:MQP65558 NAA65558:NAL65558 NJW65558:NKH65558 NTS65558:NUD65558 ODO65558:ODZ65558 ONK65558:ONV65558 OXG65558:OXR65558 PHC65558:PHN65558 PQY65558:PRJ65558 QAU65558:QBF65558 QKQ65558:QLB65558 QUM65558:QUX65558 REI65558:RET65558 ROE65558:ROP65558 RYA65558:RYL65558 SHW65558:SIH65558 SRS65558:SSD65558 TBO65558:TBZ65558 TLK65558:TLV65558 TVG65558:TVR65558 UFC65558:UFN65558 UOY65558:UPJ65558 UYU65558:UZF65558 VIQ65558:VJB65558 VSM65558:VSX65558 WCI65558:WCT65558 WME65558:WMP65558 WWA65558:WWL65558 JO131094:JZ131094 TK131094:TV131094 ADG131094:ADR131094 ANC131094:ANN131094 AWY131094:AXJ131094 BGU131094:BHF131094 BQQ131094:BRB131094 CAM131094:CAX131094 CKI131094:CKT131094 CUE131094:CUP131094 DEA131094:DEL131094 DNW131094:DOH131094 DXS131094:DYD131094 EHO131094:EHZ131094 ERK131094:ERV131094 FBG131094:FBR131094 FLC131094:FLN131094 FUY131094:FVJ131094 GEU131094:GFF131094 GOQ131094:GPB131094 GYM131094:GYX131094 HII131094:HIT131094 HSE131094:HSP131094 ICA131094:ICL131094 ILW131094:IMH131094 IVS131094:IWD131094 JFO131094:JFZ131094 JPK131094:JPV131094 JZG131094:JZR131094 KJC131094:KJN131094 KSY131094:KTJ131094 LCU131094:LDF131094 LMQ131094:LNB131094 LWM131094:LWX131094 MGI131094:MGT131094 MQE131094:MQP131094 NAA131094:NAL131094 NJW131094:NKH131094 NTS131094:NUD131094 ODO131094:ODZ131094 ONK131094:ONV131094 OXG131094:OXR131094 PHC131094:PHN131094 PQY131094:PRJ131094 QAU131094:QBF131094 QKQ131094:QLB131094 QUM131094:QUX131094 REI131094:RET131094 ROE131094:ROP131094 RYA131094:RYL131094 SHW131094:SIH131094 SRS131094:SSD131094 TBO131094:TBZ131094 TLK131094:TLV131094 TVG131094:TVR131094 UFC131094:UFN131094 UOY131094:UPJ131094 UYU131094:UZF131094 VIQ131094:VJB131094 VSM131094:VSX131094 WCI131094:WCT131094 WME131094:WMP131094 WWA131094:WWL131094 JO196630:JZ196630 TK196630:TV196630 ADG196630:ADR196630 ANC196630:ANN196630 AWY196630:AXJ196630 BGU196630:BHF196630 BQQ196630:BRB196630 CAM196630:CAX196630 CKI196630:CKT196630 CUE196630:CUP196630 DEA196630:DEL196630 DNW196630:DOH196630 DXS196630:DYD196630 EHO196630:EHZ196630 ERK196630:ERV196630 FBG196630:FBR196630 FLC196630:FLN196630 FUY196630:FVJ196630 GEU196630:GFF196630 GOQ196630:GPB196630 GYM196630:GYX196630 HII196630:HIT196630 HSE196630:HSP196630 ICA196630:ICL196630 ILW196630:IMH196630 IVS196630:IWD196630 JFO196630:JFZ196630 JPK196630:JPV196630 JZG196630:JZR196630 KJC196630:KJN196630 KSY196630:KTJ196630 LCU196630:LDF196630 LMQ196630:LNB196630 LWM196630:LWX196630 MGI196630:MGT196630 MQE196630:MQP196630 NAA196630:NAL196630 NJW196630:NKH196630 NTS196630:NUD196630 ODO196630:ODZ196630 ONK196630:ONV196630 OXG196630:OXR196630 PHC196630:PHN196630 PQY196630:PRJ196630 QAU196630:QBF196630 QKQ196630:QLB196630 QUM196630:QUX196630 REI196630:RET196630 ROE196630:ROP196630 RYA196630:RYL196630 SHW196630:SIH196630 SRS196630:SSD196630 TBO196630:TBZ196630 TLK196630:TLV196630 TVG196630:TVR196630 UFC196630:UFN196630 UOY196630:UPJ196630 UYU196630:UZF196630 VIQ196630:VJB196630 VSM196630:VSX196630 WCI196630:WCT196630 WME196630:WMP196630 WWA196630:WWL196630 JO262166:JZ262166 TK262166:TV262166 ADG262166:ADR262166 ANC262166:ANN262166 AWY262166:AXJ262166 BGU262166:BHF262166 BQQ262166:BRB262166 CAM262166:CAX262166 CKI262166:CKT262166 CUE262166:CUP262166 DEA262166:DEL262166 DNW262166:DOH262166 DXS262166:DYD262166 EHO262166:EHZ262166 ERK262166:ERV262166 FBG262166:FBR262166 FLC262166:FLN262166 FUY262166:FVJ262166 GEU262166:GFF262166 GOQ262166:GPB262166 GYM262166:GYX262166 HII262166:HIT262166 HSE262166:HSP262166 ICA262166:ICL262166 ILW262166:IMH262166 IVS262166:IWD262166 JFO262166:JFZ262166 JPK262166:JPV262166 JZG262166:JZR262166 KJC262166:KJN262166 KSY262166:KTJ262166 LCU262166:LDF262166 LMQ262166:LNB262166 LWM262166:LWX262166 MGI262166:MGT262166 MQE262166:MQP262166 NAA262166:NAL262166 NJW262166:NKH262166 NTS262166:NUD262166 ODO262166:ODZ262166 ONK262166:ONV262166 OXG262166:OXR262166 PHC262166:PHN262166 PQY262166:PRJ262166 QAU262166:QBF262166 QKQ262166:QLB262166 QUM262166:QUX262166 REI262166:RET262166 ROE262166:ROP262166 RYA262166:RYL262166 SHW262166:SIH262166 SRS262166:SSD262166 TBO262166:TBZ262166 TLK262166:TLV262166 TVG262166:TVR262166 UFC262166:UFN262166 UOY262166:UPJ262166 UYU262166:UZF262166 VIQ262166:VJB262166 VSM262166:VSX262166 WCI262166:WCT262166 WME262166:WMP262166 WWA262166:WWL262166 JO327702:JZ327702 TK327702:TV327702 ADG327702:ADR327702 ANC327702:ANN327702 AWY327702:AXJ327702 BGU327702:BHF327702 BQQ327702:BRB327702 CAM327702:CAX327702 CKI327702:CKT327702 CUE327702:CUP327702 DEA327702:DEL327702 DNW327702:DOH327702 DXS327702:DYD327702 EHO327702:EHZ327702 ERK327702:ERV327702 FBG327702:FBR327702 FLC327702:FLN327702 FUY327702:FVJ327702 GEU327702:GFF327702 GOQ327702:GPB327702 GYM327702:GYX327702 HII327702:HIT327702 HSE327702:HSP327702 ICA327702:ICL327702 ILW327702:IMH327702 IVS327702:IWD327702 JFO327702:JFZ327702 JPK327702:JPV327702 JZG327702:JZR327702 KJC327702:KJN327702 KSY327702:KTJ327702 LCU327702:LDF327702 LMQ327702:LNB327702 LWM327702:LWX327702 MGI327702:MGT327702 MQE327702:MQP327702 NAA327702:NAL327702 NJW327702:NKH327702 NTS327702:NUD327702 ODO327702:ODZ327702 ONK327702:ONV327702 OXG327702:OXR327702 PHC327702:PHN327702 PQY327702:PRJ327702 QAU327702:QBF327702 QKQ327702:QLB327702 QUM327702:QUX327702 REI327702:RET327702 ROE327702:ROP327702 RYA327702:RYL327702 SHW327702:SIH327702 SRS327702:SSD327702 TBO327702:TBZ327702 TLK327702:TLV327702 TVG327702:TVR327702 UFC327702:UFN327702 UOY327702:UPJ327702 UYU327702:UZF327702 VIQ327702:VJB327702 VSM327702:VSX327702 WCI327702:WCT327702 WME327702:WMP327702 WWA327702:WWL327702 JO393238:JZ393238 TK393238:TV393238 ADG393238:ADR393238 ANC393238:ANN393238 AWY393238:AXJ393238 BGU393238:BHF393238 BQQ393238:BRB393238 CAM393238:CAX393238 CKI393238:CKT393238 CUE393238:CUP393238 DEA393238:DEL393238 DNW393238:DOH393238 DXS393238:DYD393238 EHO393238:EHZ393238 ERK393238:ERV393238 FBG393238:FBR393238 FLC393238:FLN393238 FUY393238:FVJ393238 GEU393238:GFF393238 GOQ393238:GPB393238 GYM393238:GYX393238 HII393238:HIT393238 HSE393238:HSP393238 ICA393238:ICL393238 ILW393238:IMH393238 IVS393238:IWD393238 JFO393238:JFZ393238 JPK393238:JPV393238 JZG393238:JZR393238 KJC393238:KJN393238 KSY393238:KTJ393238 LCU393238:LDF393238 LMQ393238:LNB393238 LWM393238:LWX393238 MGI393238:MGT393238 MQE393238:MQP393238 NAA393238:NAL393238 NJW393238:NKH393238 NTS393238:NUD393238 ODO393238:ODZ393238 ONK393238:ONV393238 OXG393238:OXR393238 PHC393238:PHN393238 PQY393238:PRJ393238 QAU393238:QBF393238 QKQ393238:QLB393238 QUM393238:QUX393238 REI393238:RET393238 ROE393238:ROP393238 RYA393238:RYL393238 SHW393238:SIH393238 SRS393238:SSD393238 TBO393238:TBZ393238 TLK393238:TLV393238 TVG393238:TVR393238 UFC393238:UFN393238 UOY393238:UPJ393238 UYU393238:UZF393238 VIQ393238:VJB393238 VSM393238:VSX393238 WCI393238:WCT393238 WME393238:WMP393238 WWA393238:WWL393238 JO458774:JZ458774 TK458774:TV458774 ADG458774:ADR458774 ANC458774:ANN458774 AWY458774:AXJ458774 BGU458774:BHF458774 BQQ458774:BRB458774 CAM458774:CAX458774 CKI458774:CKT458774 CUE458774:CUP458774 DEA458774:DEL458774 DNW458774:DOH458774 DXS458774:DYD458774 EHO458774:EHZ458774 ERK458774:ERV458774 FBG458774:FBR458774 FLC458774:FLN458774 FUY458774:FVJ458774 GEU458774:GFF458774 GOQ458774:GPB458774 GYM458774:GYX458774 HII458774:HIT458774 HSE458774:HSP458774 ICA458774:ICL458774 ILW458774:IMH458774 IVS458774:IWD458774 JFO458774:JFZ458774 JPK458774:JPV458774 JZG458774:JZR458774 KJC458774:KJN458774 KSY458774:KTJ458774 LCU458774:LDF458774 LMQ458774:LNB458774 LWM458774:LWX458774 MGI458774:MGT458774 MQE458774:MQP458774 NAA458774:NAL458774 NJW458774:NKH458774 NTS458774:NUD458774 ODO458774:ODZ458774 ONK458774:ONV458774 OXG458774:OXR458774 PHC458774:PHN458774 PQY458774:PRJ458774 QAU458774:QBF458774 QKQ458774:QLB458774 QUM458774:QUX458774 REI458774:RET458774 ROE458774:ROP458774 RYA458774:RYL458774 SHW458774:SIH458774 SRS458774:SSD458774 TBO458774:TBZ458774 TLK458774:TLV458774 TVG458774:TVR458774 UFC458774:UFN458774 UOY458774:UPJ458774 UYU458774:UZF458774 VIQ458774:VJB458774 VSM458774:VSX458774 WCI458774:WCT458774 WME458774:WMP458774 WWA458774:WWL458774 JO524310:JZ524310 TK524310:TV524310 ADG524310:ADR524310 ANC524310:ANN524310 AWY524310:AXJ524310 BGU524310:BHF524310 BQQ524310:BRB524310 CAM524310:CAX524310 CKI524310:CKT524310 CUE524310:CUP524310 DEA524310:DEL524310 DNW524310:DOH524310 DXS524310:DYD524310 EHO524310:EHZ524310 ERK524310:ERV524310 FBG524310:FBR524310 FLC524310:FLN524310 FUY524310:FVJ524310 GEU524310:GFF524310 GOQ524310:GPB524310 GYM524310:GYX524310 HII524310:HIT524310 HSE524310:HSP524310 ICA524310:ICL524310 ILW524310:IMH524310 IVS524310:IWD524310 JFO524310:JFZ524310 JPK524310:JPV524310 JZG524310:JZR524310 KJC524310:KJN524310 KSY524310:KTJ524310 LCU524310:LDF524310 LMQ524310:LNB524310 LWM524310:LWX524310 MGI524310:MGT524310 MQE524310:MQP524310 NAA524310:NAL524310 NJW524310:NKH524310 NTS524310:NUD524310 ODO524310:ODZ524310 ONK524310:ONV524310 OXG524310:OXR524310 PHC524310:PHN524310 PQY524310:PRJ524310 QAU524310:QBF524310 QKQ524310:QLB524310 QUM524310:QUX524310 REI524310:RET524310 ROE524310:ROP524310 RYA524310:RYL524310 SHW524310:SIH524310 SRS524310:SSD524310 TBO524310:TBZ524310 TLK524310:TLV524310 TVG524310:TVR524310 UFC524310:UFN524310 UOY524310:UPJ524310 UYU524310:UZF524310 VIQ524310:VJB524310 VSM524310:VSX524310 WCI524310:WCT524310 WME524310:WMP524310 WWA524310:WWL524310 JO589846:JZ589846 TK589846:TV589846 ADG589846:ADR589846 ANC589846:ANN589846 AWY589846:AXJ589846 BGU589846:BHF589846 BQQ589846:BRB589846 CAM589846:CAX589846 CKI589846:CKT589846 CUE589846:CUP589846 DEA589846:DEL589846 DNW589846:DOH589846 DXS589846:DYD589846 EHO589846:EHZ589846 ERK589846:ERV589846 FBG589846:FBR589846 FLC589846:FLN589846 FUY589846:FVJ589846 GEU589846:GFF589846 GOQ589846:GPB589846 GYM589846:GYX589846 HII589846:HIT589846 HSE589846:HSP589846 ICA589846:ICL589846 ILW589846:IMH589846 IVS589846:IWD589846 JFO589846:JFZ589846 JPK589846:JPV589846 JZG589846:JZR589846 KJC589846:KJN589846 KSY589846:KTJ589846 LCU589846:LDF589846 LMQ589846:LNB589846 LWM589846:LWX589846 MGI589846:MGT589846 MQE589846:MQP589846 NAA589846:NAL589846 NJW589846:NKH589846 NTS589846:NUD589846 ODO589846:ODZ589846 ONK589846:ONV589846 OXG589846:OXR589846 PHC589846:PHN589846 PQY589846:PRJ589846 QAU589846:QBF589846 QKQ589846:QLB589846 QUM589846:QUX589846 REI589846:RET589846 ROE589846:ROP589846 RYA589846:RYL589846 SHW589846:SIH589846 SRS589846:SSD589846 TBO589846:TBZ589846 TLK589846:TLV589846 TVG589846:TVR589846 UFC589846:UFN589846 UOY589846:UPJ589846 UYU589846:UZF589846 VIQ589846:VJB589846 VSM589846:VSX589846 WCI589846:WCT589846 WME589846:WMP589846 WWA589846:WWL589846 JO655382:JZ655382 TK655382:TV655382 ADG655382:ADR655382 ANC655382:ANN655382 AWY655382:AXJ655382 BGU655382:BHF655382 BQQ655382:BRB655382 CAM655382:CAX655382 CKI655382:CKT655382 CUE655382:CUP655382 DEA655382:DEL655382 DNW655382:DOH655382 DXS655382:DYD655382 EHO655382:EHZ655382 ERK655382:ERV655382 FBG655382:FBR655382 FLC655382:FLN655382 FUY655382:FVJ655382 GEU655382:GFF655382 GOQ655382:GPB655382 GYM655382:GYX655382 HII655382:HIT655382 HSE655382:HSP655382 ICA655382:ICL655382 ILW655382:IMH655382 IVS655382:IWD655382 JFO655382:JFZ655382 JPK655382:JPV655382 JZG655382:JZR655382 KJC655382:KJN655382 KSY655382:KTJ655382 LCU655382:LDF655382 LMQ655382:LNB655382 LWM655382:LWX655382 MGI655382:MGT655382 MQE655382:MQP655382 NAA655382:NAL655382 NJW655382:NKH655382 NTS655382:NUD655382 ODO655382:ODZ655382 ONK655382:ONV655382 OXG655382:OXR655382 PHC655382:PHN655382 PQY655382:PRJ655382 QAU655382:QBF655382 QKQ655382:QLB655382 QUM655382:QUX655382 REI655382:RET655382 ROE655382:ROP655382 RYA655382:RYL655382 SHW655382:SIH655382 SRS655382:SSD655382 TBO655382:TBZ655382 TLK655382:TLV655382 TVG655382:TVR655382 UFC655382:UFN655382 UOY655382:UPJ655382 UYU655382:UZF655382 VIQ655382:VJB655382 VSM655382:VSX655382 WCI655382:WCT655382 WME655382:WMP655382 WWA655382:WWL655382 JO720918:JZ720918 TK720918:TV720918 ADG720918:ADR720918 ANC720918:ANN720918 AWY720918:AXJ720918 BGU720918:BHF720918 BQQ720918:BRB720918 CAM720918:CAX720918 CKI720918:CKT720918 CUE720918:CUP720918 DEA720918:DEL720918 DNW720918:DOH720918 DXS720918:DYD720918 EHO720918:EHZ720918 ERK720918:ERV720918 FBG720918:FBR720918 FLC720918:FLN720918 FUY720918:FVJ720918 GEU720918:GFF720918 GOQ720918:GPB720918 GYM720918:GYX720918 HII720918:HIT720918 HSE720918:HSP720918 ICA720918:ICL720918 ILW720918:IMH720918 IVS720918:IWD720918 JFO720918:JFZ720918 JPK720918:JPV720918 JZG720918:JZR720918 KJC720918:KJN720918 KSY720918:KTJ720918 LCU720918:LDF720918 LMQ720918:LNB720918 LWM720918:LWX720918 MGI720918:MGT720918 MQE720918:MQP720918 NAA720918:NAL720918 NJW720918:NKH720918 NTS720918:NUD720918 ODO720918:ODZ720918 ONK720918:ONV720918 OXG720918:OXR720918 PHC720918:PHN720918 PQY720918:PRJ720918 QAU720918:QBF720918 QKQ720918:QLB720918 QUM720918:QUX720918 REI720918:RET720918 ROE720918:ROP720918 RYA720918:RYL720918 SHW720918:SIH720918 SRS720918:SSD720918 TBO720918:TBZ720918 TLK720918:TLV720918 TVG720918:TVR720918 UFC720918:UFN720918 UOY720918:UPJ720918 UYU720918:UZF720918 VIQ720918:VJB720918 VSM720918:VSX720918 WCI720918:WCT720918 WME720918:WMP720918 WWA720918:WWL720918 JO786454:JZ786454 TK786454:TV786454 ADG786454:ADR786454 ANC786454:ANN786454 AWY786454:AXJ786454 BGU786454:BHF786454 BQQ786454:BRB786454 CAM786454:CAX786454 CKI786454:CKT786454 CUE786454:CUP786454 DEA786454:DEL786454 DNW786454:DOH786454 DXS786454:DYD786454 EHO786454:EHZ786454 ERK786454:ERV786454 FBG786454:FBR786454 FLC786454:FLN786454 FUY786454:FVJ786454 GEU786454:GFF786454 GOQ786454:GPB786454 GYM786454:GYX786454 HII786454:HIT786454 HSE786454:HSP786454 ICA786454:ICL786454 ILW786454:IMH786454 IVS786454:IWD786454 JFO786454:JFZ786454 JPK786454:JPV786454 JZG786454:JZR786454 KJC786454:KJN786454 KSY786454:KTJ786454 LCU786454:LDF786454 LMQ786454:LNB786454 LWM786454:LWX786454 MGI786454:MGT786454 MQE786454:MQP786454 NAA786454:NAL786454 NJW786454:NKH786454 NTS786454:NUD786454 ODO786454:ODZ786454 ONK786454:ONV786454 OXG786454:OXR786454 PHC786454:PHN786454 PQY786454:PRJ786454 QAU786454:QBF786454 QKQ786454:QLB786454 QUM786454:QUX786454 REI786454:RET786454 ROE786454:ROP786454 RYA786454:RYL786454 SHW786454:SIH786454 SRS786454:SSD786454 TBO786454:TBZ786454 TLK786454:TLV786454 TVG786454:TVR786454 UFC786454:UFN786454 UOY786454:UPJ786454 UYU786454:UZF786454 VIQ786454:VJB786454 VSM786454:VSX786454 WCI786454:WCT786454 WME786454:WMP786454 WWA786454:WWL786454 JO851990:JZ851990 TK851990:TV851990 ADG851990:ADR851990 ANC851990:ANN851990 AWY851990:AXJ851990 BGU851990:BHF851990 BQQ851990:BRB851990 CAM851990:CAX851990 CKI851990:CKT851990 CUE851990:CUP851990 DEA851990:DEL851990 DNW851990:DOH851990 DXS851990:DYD851990 EHO851990:EHZ851990 ERK851990:ERV851990 FBG851990:FBR851990 FLC851990:FLN851990 FUY851990:FVJ851990 GEU851990:GFF851990 GOQ851990:GPB851990 GYM851990:GYX851990 HII851990:HIT851990 HSE851990:HSP851990 ICA851990:ICL851990 ILW851990:IMH851990 IVS851990:IWD851990 JFO851990:JFZ851990 JPK851990:JPV851990 JZG851990:JZR851990 KJC851990:KJN851990 KSY851990:KTJ851990 LCU851990:LDF851990 LMQ851990:LNB851990 LWM851990:LWX851990 MGI851990:MGT851990 MQE851990:MQP851990 NAA851990:NAL851990 NJW851990:NKH851990 NTS851990:NUD851990 ODO851990:ODZ851990 ONK851990:ONV851990 OXG851990:OXR851990 PHC851990:PHN851990 PQY851990:PRJ851990 QAU851990:QBF851990 QKQ851990:QLB851990 QUM851990:QUX851990 REI851990:RET851990 ROE851990:ROP851990 RYA851990:RYL851990 SHW851990:SIH851990 SRS851990:SSD851990 TBO851990:TBZ851990 TLK851990:TLV851990 TVG851990:TVR851990 UFC851990:UFN851990 UOY851990:UPJ851990 UYU851990:UZF851990 VIQ851990:VJB851990 VSM851990:VSX851990 WCI851990:WCT851990 WME851990:WMP851990 WWA851990:WWL851990 JO917526:JZ917526 TK917526:TV917526 ADG917526:ADR917526 ANC917526:ANN917526 AWY917526:AXJ917526 BGU917526:BHF917526 BQQ917526:BRB917526 CAM917526:CAX917526 CKI917526:CKT917526 CUE917526:CUP917526 DEA917526:DEL917526 DNW917526:DOH917526 DXS917526:DYD917526 EHO917526:EHZ917526 ERK917526:ERV917526 FBG917526:FBR917526 FLC917526:FLN917526 FUY917526:FVJ917526 GEU917526:GFF917526 GOQ917526:GPB917526 GYM917526:GYX917526 HII917526:HIT917526 HSE917526:HSP917526 ICA917526:ICL917526 ILW917526:IMH917526 IVS917526:IWD917526 JFO917526:JFZ917526 JPK917526:JPV917526 JZG917526:JZR917526 KJC917526:KJN917526 KSY917526:KTJ917526 LCU917526:LDF917526 LMQ917526:LNB917526 LWM917526:LWX917526 MGI917526:MGT917526 MQE917526:MQP917526 NAA917526:NAL917526 NJW917526:NKH917526 NTS917526:NUD917526 ODO917526:ODZ917526 ONK917526:ONV917526 OXG917526:OXR917526 PHC917526:PHN917526 PQY917526:PRJ917526 QAU917526:QBF917526 QKQ917526:QLB917526 QUM917526:QUX917526 REI917526:RET917526 ROE917526:ROP917526 RYA917526:RYL917526 SHW917526:SIH917526 SRS917526:SSD917526 TBO917526:TBZ917526 TLK917526:TLV917526 TVG917526:TVR917526 UFC917526:UFN917526 UOY917526:UPJ917526 UYU917526:UZF917526 VIQ917526:VJB917526 VSM917526:VSX917526 WCI917526:WCT917526 WME917526:WMP917526 WWA917526:WWL917526 JO983062:JZ983062 TK983062:TV983062 ADG983062:ADR983062 ANC983062:ANN983062 AWY983062:AXJ983062 BGU983062:BHF983062 BQQ983062:BRB983062 CAM983062:CAX983062 CKI983062:CKT983062 CUE983062:CUP983062 DEA983062:DEL983062 DNW983062:DOH983062 DXS983062:DYD983062 EHO983062:EHZ983062 ERK983062:ERV983062 FBG983062:FBR983062 FLC983062:FLN983062 FUY983062:FVJ983062 GEU983062:GFF983062 GOQ983062:GPB983062 GYM983062:GYX983062 HII983062:HIT983062 HSE983062:HSP983062 ICA983062:ICL983062 ILW983062:IMH983062 IVS983062:IWD983062 JFO983062:JFZ983062 JPK983062:JPV983062 JZG983062:JZR983062 KJC983062:KJN983062 KSY983062:KTJ983062 LCU983062:LDF983062 LMQ983062:LNB983062 LWM983062:LWX983062 MGI983062:MGT983062 MQE983062:MQP983062 NAA983062:NAL983062 NJW983062:NKH983062 NTS983062:NUD983062 ODO983062:ODZ983062 ONK983062:ONV983062 OXG983062:OXR983062 PHC983062:PHN983062 PQY983062:PRJ983062 QAU983062:QBF983062 QKQ983062:QLB983062 QUM983062:QUX983062 REI983062:RET983062 ROE983062:ROP983062 RYA983062:RYL983062 SHW983062:SIH983062 SRS983062:SSD983062 TBO983062:TBZ983062 TLK983062:TLV983062 TVG983062:TVR983062 UFC983062:UFN983062 UOY983062:UPJ983062 UYU983062:UZF983062 VIQ983062:VJB983062 VSM983062:VSX983062 WCI983062:WCT983062 WME983062:WMP983062 L65561:AD65564 L983062:AD983062 L917526:AD917526 L851990:AD851990 L786454:AD786454 L720918:AD720918 L655382:AD655382 L589846:AD589846 L524310:AD524310 L458774:AD458774 L393238:AD393238 L327702:AD327702 L262166:AD262166 L196630:AD196630 L131094:AD131094 L65558:AD65558 L983065:AD983068 L917529:AD917532 L851993:AD851996 L786457:AD786460 L720921:AD720924 L655385:AD655388 L589849:AD589852 L524313:AD524316 L458777:AD458780 L393241:AD393244 L327705:AD327708 L262169:AD262172 L196633:AD196636 L131097:AD131100"/>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WWI983060:WWI983061 WWG983060:WWG983061 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dataValidation allowBlank="1" showInputMessage="1" showErrorMessage="1" prompt="Для выбора выполните двойной щелчок левой клавиши мыши по соответствующей ячейке." sqref="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U393236:U393237 U458772:U458773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U524308:U524309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U589844:U589845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U655380:U655381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U720916:U720917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U786452:U786453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U851988:U851989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U917524:U917525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U983060:U983061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U65556:U65557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U131092:U131093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U196628:U196629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U262164:U262165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WWJ983060:WWJ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U24:U25 WWJ24:WWJ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WWH24:WWH25 JX24:JX25 TT24:TT25 ADP24:ADP25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U327700:U327701 Z65556:Z65557 Z131092:Z131093 Z196628:Z196629 Z262164:Z262165 Z327700:Z327701 Z393236:Z393237 Z458772:Z458773 Z524308:Z524309 Z589844:Z589845 Z655380:Z655381 Z720916:Z720917 Z786452:Z786453 Z851988:Z851989 Z917524:Z917525 Z983060:Z983061 AB393236:AB393237 AB458772:AB458773 AB524308:AB524309 AB589844:AB589845 AB655380:AB655381 AB720916:AB720917 AB786452:AB786453 AB851988:AB851989 AB917524:AB917525 AB983060:AB983061 AB65556:AB65557 AB131092:AB131093 AB196628:AB196629 AB262164:AB262165 AB327700:AB327701 AB24:AB25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3" fitToHeight="0" orientation="landscape"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8" t="s">
        <v>470</v>
      </c>
      <c r="G2" s="1279"/>
      <c r="H2" s="1280"/>
      <c r="I2" s="608"/>
    </row>
    <row r="3" spans="1:20" ht="3" customHeight="1"/>
    <row r="4" spans="1:20" s="538" customFormat="1" ht="11.25">
      <c r="A4" s="558"/>
      <c r="B4" s="558"/>
      <c r="C4" s="558"/>
      <c r="D4" s="558"/>
      <c r="F4" s="1230" t="s">
        <v>444</v>
      </c>
      <c r="G4" s="1230"/>
      <c r="H4" s="1230"/>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29.04.2019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t="str">
        <f>IF('Перечень тарифов'!R36="","наименование отсутствует","" &amp; 'Перечень тарифов'!R36 &amp; "")</f>
        <v>наименование отсутствует</v>
      </c>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t="str">
        <f>IF('Перечень тарифов'!F36="","наименование отсутствует","" &amp; 'Перечень тарифов'!F36 &amp; "")</f>
        <v>Передача. Тепловая энергия</v>
      </c>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t="str">
        <f>IF(Территории!H13="","","" &amp; Территории!H13 &amp; "")</f>
        <v>городской округ город Волжский</v>
      </c>
      <c r="I12" s="549" t="s">
        <v>479</v>
      </c>
      <c r="J12" s="583"/>
      <c r="K12" s="558"/>
      <c r="L12" s="558"/>
      <c r="M12" s="558"/>
      <c r="N12" s="558"/>
      <c r="O12" s="558"/>
      <c r="P12" s="558"/>
      <c r="Q12" s="558"/>
      <c r="R12" s="558"/>
      <c r="S12" s="558"/>
      <c r="T12" s="558"/>
    </row>
    <row r="13" spans="1:20" s="538" customFormat="1" ht="56.25">
      <c r="A13" s="1282"/>
      <c r="B13" s="1282"/>
      <c r="C13" s="1282"/>
      <c r="D13" s="591">
        <v>1</v>
      </c>
      <c r="F13" s="584" t="str">
        <f>"4."&amp;mergeValue(A13) &amp;"."&amp;mergeValue(B13)&amp;"."&amp;mergeValue(C13)&amp;"."&amp;mergeValue(D13)</f>
        <v>4.1.1.1.1</v>
      </c>
      <c r="G13" s="601" t="s">
        <v>477</v>
      </c>
      <c r="H13" s="572" t="str">
        <f>IF(Территории!R14="","","" &amp; Территории!R14 &amp; "")</f>
        <v>городской округ город Волжский (18710000)</v>
      </c>
      <c r="I13" s="1184"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7" t="s">
        <v>571</v>
      </c>
      <c r="H15" s="1277"/>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O30"/>
  <sheetViews>
    <sheetView showGridLines="0" topLeftCell="I4" zoomScaleNormal="100" workbookViewId="0">
      <selection activeCell="AA24" sqref="AA24:AA25"/>
    </sheetView>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5" width="12.28515625" style="446" customWidth="1"/>
    <col min="16" max="17" width="23.7109375" style="446" hidden="1" customWidth="1"/>
    <col min="18" max="18" width="11.7109375" style="446" customWidth="1"/>
    <col min="19" max="19" width="3.7109375" style="446" customWidth="1"/>
    <col min="20" max="20" width="11.7109375" style="446" customWidth="1"/>
    <col min="21" max="21" width="8.5703125" style="446" customWidth="1"/>
    <col min="22" max="22" width="12.4257812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hidden="1" customWidth="1"/>
    <col min="29" max="29" width="4.7109375" style="446" customWidth="1"/>
    <col min="30" max="30" width="115.7109375" style="446" customWidth="1"/>
    <col min="31" max="33" width="10.5703125" style="469"/>
    <col min="34" max="34" width="10.140625" style="469" customWidth="1"/>
    <col min="35" max="41" width="10.5703125" style="469"/>
    <col min="42" max="263" width="10.5703125" style="446"/>
    <col min="264" max="271" width="0" style="446" hidden="1" customWidth="1"/>
    <col min="272" max="274" width="3.7109375" style="446" customWidth="1"/>
    <col min="275" max="275" width="12.7109375" style="446" customWidth="1"/>
    <col min="276" max="276" width="47.42578125" style="446" customWidth="1"/>
    <col min="277" max="280" width="0" style="446" hidden="1" customWidth="1"/>
    <col min="281" max="281" width="11.7109375" style="446" customWidth="1"/>
    <col min="282" max="282" width="6.42578125" style="446" bestFit="1" customWidth="1"/>
    <col min="283" max="283" width="11.7109375" style="446" customWidth="1"/>
    <col min="284" max="284" width="0" style="446" hidden="1" customWidth="1"/>
    <col min="285" max="285" width="3.7109375" style="446" customWidth="1"/>
    <col min="286" max="286" width="11.140625" style="446" bestFit="1" customWidth="1"/>
    <col min="287" max="289" width="10.5703125" style="446"/>
    <col min="290" max="290" width="10.140625" style="446" customWidth="1"/>
    <col min="291" max="519" width="10.5703125" style="446"/>
    <col min="520" max="527" width="0" style="446" hidden="1" customWidth="1"/>
    <col min="528" max="530" width="3.7109375" style="446" customWidth="1"/>
    <col min="531" max="531" width="12.7109375" style="446" customWidth="1"/>
    <col min="532" max="532" width="47.42578125" style="446" customWidth="1"/>
    <col min="533" max="536" width="0" style="446" hidden="1" customWidth="1"/>
    <col min="537" max="537" width="11.7109375" style="446" customWidth="1"/>
    <col min="538" max="538" width="6.42578125" style="446" bestFit="1" customWidth="1"/>
    <col min="539" max="539" width="11.7109375" style="446" customWidth="1"/>
    <col min="540" max="540" width="0" style="446" hidden="1" customWidth="1"/>
    <col min="541" max="541" width="3.7109375" style="446" customWidth="1"/>
    <col min="542" max="542" width="11.140625" style="446" bestFit="1" customWidth="1"/>
    <col min="543" max="545" width="10.5703125" style="446"/>
    <col min="546" max="546" width="10.140625" style="446" customWidth="1"/>
    <col min="547" max="775" width="10.5703125" style="446"/>
    <col min="776" max="783" width="0" style="446" hidden="1" customWidth="1"/>
    <col min="784" max="786" width="3.7109375" style="446" customWidth="1"/>
    <col min="787" max="787" width="12.7109375" style="446" customWidth="1"/>
    <col min="788" max="788" width="47.42578125" style="446" customWidth="1"/>
    <col min="789" max="792" width="0" style="446" hidden="1" customWidth="1"/>
    <col min="793" max="793" width="11.7109375" style="446" customWidth="1"/>
    <col min="794" max="794" width="6.42578125" style="446" bestFit="1" customWidth="1"/>
    <col min="795" max="795" width="11.7109375" style="446" customWidth="1"/>
    <col min="796" max="796" width="0" style="446" hidden="1" customWidth="1"/>
    <col min="797" max="797" width="3.7109375" style="446" customWidth="1"/>
    <col min="798" max="798" width="11.140625" style="446" bestFit="1" customWidth="1"/>
    <col min="799" max="801" width="10.5703125" style="446"/>
    <col min="802" max="802" width="10.140625" style="446" customWidth="1"/>
    <col min="803" max="1031" width="10.5703125" style="446"/>
    <col min="1032" max="1039" width="0" style="446" hidden="1" customWidth="1"/>
    <col min="1040" max="1042" width="3.7109375" style="446" customWidth="1"/>
    <col min="1043" max="1043" width="12.7109375" style="446" customWidth="1"/>
    <col min="1044" max="1044" width="47.42578125" style="446" customWidth="1"/>
    <col min="1045" max="1048" width="0" style="446" hidden="1" customWidth="1"/>
    <col min="1049" max="1049" width="11.7109375" style="446" customWidth="1"/>
    <col min="1050" max="1050" width="6.42578125" style="446" bestFit="1" customWidth="1"/>
    <col min="1051" max="1051" width="11.7109375" style="446" customWidth="1"/>
    <col min="1052" max="1052" width="0" style="446" hidden="1" customWidth="1"/>
    <col min="1053" max="1053" width="3.7109375" style="446" customWidth="1"/>
    <col min="1054" max="1054" width="11.140625" style="446" bestFit="1" customWidth="1"/>
    <col min="1055" max="1057" width="10.5703125" style="446"/>
    <col min="1058" max="1058" width="10.140625" style="446" customWidth="1"/>
    <col min="1059" max="1287" width="10.5703125" style="446"/>
    <col min="1288" max="1295" width="0" style="446" hidden="1" customWidth="1"/>
    <col min="1296" max="1298" width="3.7109375" style="446" customWidth="1"/>
    <col min="1299" max="1299" width="12.7109375" style="446" customWidth="1"/>
    <col min="1300" max="1300" width="47.42578125" style="446" customWidth="1"/>
    <col min="1301" max="1304" width="0" style="446" hidden="1" customWidth="1"/>
    <col min="1305" max="1305" width="11.7109375" style="446" customWidth="1"/>
    <col min="1306" max="1306" width="6.42578125" style="446" bestFit="1" customWidth="1"/>
    <col min="1307" max="1307" width="11.7109375" style="446" customWidth="1"/>
    <col min="1308" max="1308" width="0" style="446" hidden="1" customWidth="1"/>
    <col min="1309" max="1309" width="3.7109375" style="446" customWidth="1"/>
    <col min="1310" max="1310" width="11.140625" style="446" bestFit="1" customWidth="1"/>
    <col min="1311" max="1313" width="10.5703125" style="446"/>
    <col min="1314" max="1314" width="10.140625" style="446" customWidth="1"/>
    <col min="1315" max="1543" width="10.5703125" style="446"/>
    <col min="1544" max="1551" width="0" style="446" hidden="1" customWidth="1"/>
    <col min="1552" max="1554" width="3.7109375" style="446" customWidth="1"/>
    <col min="1555" max="1555" width="12.7109375" style="446" customWidth="1"/>
    <col min="1556" max="1556" width="47.42578125" style="446" customWidth="1"/>
    <col min="1557" max="1560" width="0" style="446" hidden="1" customWidth="1"/>
    <col min="1561" max="1561" width="11.7109375" style="446" customWidth="1"/>
    <col min="1562" max="1562" width="6.42578125" style="446" bestFit="1" customWidth="1"/>
    <col min="1563" max="1563" width="11.7109375" style="446" customWidth="1"/>
    <col min="1564" max="1564" width="0" style="446" hidden="1" customWidth="1"/>
    <col min="1565" max="1565" width="3.7109375" style="446" customWidth="1"/>
    <col min="1566" max="1566" width="11.140625" style="446" bestFit="1" customWidth="1"/>
    <col min="1567" max="1569" width="10.5703125" style="446"/>
    <col min="1570" max="1570" width="10.140625" style="446" customWidth="1"/>
    <col min="1571" max="1799" width="10.5703125" style="446"/>
    <col min="1800" max="1807" width="0" style="446" hidden="1" customWidth="1"/>
    <col min="1808" max="1810" width="3.7109375" style="446" customWidth="1"/>
    <col min="1811" max="1811" width="12.7109375" style="446" customWidth="1"/>
    <col min="1812" max="1812" width="47.42578125" style="446" customWidth="1"/>
    <col min="1813" max="1816" width="0" style="446" hidden="1" customWidth="1"/>
    <col min="1817" max="1817" width="11.7109375" style="446" customWidth="1"/>
    <col min="1818" max="1818" width="6.42578125" style="446" bestFit="1" customWidth="1"/>
    <col min="1819" max="1819" width="11.7109375" style="446" customWidth="1"/>
    <col min="1820" max="1820" width="0" style="446" hidden="1" customWidth="1"/>
    <col min="1821" max="1821" width="3.7109375" style="446" customWidth="1"/>
    <col min="1822" max="1822" width="11.140625" style="446" bestFit="1" customWidth="1"/>
    <col min="1823" max="1825" width="10.5703125" style="446"/>
    <col min="1826" max="1826" width="10.140625" style="446" customWidth="1"/>
    <col min="1827" max="2055" width="10.5703125" style="446"/>
    <col min="2056" max="2063" width="0" style="446" hidden="1" customWidth="1"/>
    <col min="2064" max="2066" width="3.7109375" style="446" customWidth="1"/>
    <col min="2067" max="2067" width="12.7109375" style="446" customWidth="1"/>
    <col min="2068" max="2068" width="47.42578125" style="446" customWidth="1"/>
    <col min="2069" max="2072" width="0" style="446" hidden="1" customWidth="1"/>
    <col min="2073" max="2073" width="11.7109375" style="446" customWidth="1"/>
    <col min="2074" max="2074" width="6.42578125" style="446" bestFit="1" customWidth="1"/>
    <col min="2075" max="2075" width="11.7109375" style="446" customWidth="1"/>
    <col min="2076" max="2076" width="0" style="446" hidden="1" customWidth="1"/>
    <col min="2077" max="2077" width="3.7109375" style="446" customWidth="1"/>
    <col min="2078" max="2078" width="11.140625" style="446" bestFit="1" customWidth="1"/>
    <col min="2079" max="2081" width="10.5703125" style="446"/>
    <col min="2082" max="2082" width="10.140625" style="446" customWidth="1"/>
    <col min="2083" max="2311" width="10.5703125" style="446"/>
    <col min="2312" max="2319" width="0" style="446" hidden="1" customWidth="1"/>
    <col min="2320" max="2322" width="3.7109375" style="446" customWidth="1"/>
    <col min="2323" max="2323" width="12.7109375" style="446" customWidth="1"/>
    <col min="2324" max="2324" width="47.42578125" style="446" customWidth="1"/>
    <col min="2325" max="2328" width="0" style="446" hidden="1" customWidth="1"/>
    <col min="2329" max="2329" width="11.7109375" style="446" customWidth="1"/>
    <col min="2330" max="2330" width="6.42578125" style="446" bestFit="1" customWidth="1"/>
    <col min="2331" max="2331" width="11.7109375" style="446" customWidth="1"/>
    <col min="2332" max="2332" width="0" style="446" hidden="1" customWidth="1"/>
    <col min="2333" max="2333" width="3.7109375" style="446" customWidth="1"/>
    <col min="2334" max="2334" width="11.140625" style="446" bestFit="1" customWidth="1"/>
    <col min="2335" max="2337" width="10.5703125" style="446"/>
    <col min="2338" max="2338" width="10.140625" style="446" customWidth="1"/>
    <col min="2339" max="2567" width="10.5703125" style="446"/>
    <col min="2568" max="2575" width="0" style="446" hidden="1" customWidth="1"/>
    <col min="2576" max="2578" width="3.7109375" style="446" customWidth="1"/>
    <col min="2579" max="2579" width="12.7109375" style="446" customWidth="1"/>
    <col min="2580" max="2580" width="47.42578125" style="446" customWidth="1"/>
    <col min="2581" max="2584" width="0" style="446" hidden="1" customWidth="1"/>
    <col min="2585" max="2585" width="11.7109375" style="446" customWidth="1"/>
    <col min="2586" max="2586" width="6.42578125" style="446" bestFit="1" customWidth="1"/>
    <col min="2587" max="2587" width="11.7109375" style="446" customWidth="1"/>
    <col min="2588" max="2588" width="0" style="446" hidden="1" customWidth="1"/>
    <col min="2589" max="2589" width="3.7109375" style="446" customWidth="1"/>
    <col min="2590" max="2590" width="11.140625" style="446" bestFit="1" customWidth="1"/>
    <col min="2591" max="2593" width="10.5703125" style="446"/>
    <col min="2594" max="2594" width="10.140625" style="446" customWidth="1"/>
    <col min="2595" max="2823" width="10.5703125" style="446"/>
    <col min="2824" max="2831" width="0" style="446" hidden="1" customWidth="1"/>
    <col min="2832" max="2834" width="3.7109375" style="446" customWidth="1"/>
    <col min="2835" max="2835" width="12.7109375" style="446" customWidth="1"/>
    <col min="2836" max="2836" width="47.42578125" style="446" customWidth="1"/>
    <col min="2837" max="2840" width="0" style="446" hidden="1" customWidth="1"/>
    <col min="2841" max="2841" width="11.7109375" style="446" customWidth="1"/>
    <col min="2842" max="2842" width="6.42578125" style="446" bestFit="1" customWidth="1"/>
    <col min="2843" max="2843" width="11.7109375" style="446" customWidth="1"/>
    <col min="2844" max="2844" width="0" style="446" hidden="1" customWidth="1"/>
    <col min="2845" max="2845" width="3.7109375" style="446" customWidth="1"/>
    <col min="2846" max="2846" width="11.140625" style="446" bestFit="1" customWidth="1"/>
    <col min="2847" max="2849" width="10.5703125" style="446"/>
    <col min="2850" max="2850" width="10.140625" style="446" customWidth="1"/>
    <col min="2851" max="3079" width="10.5703125" style="446"/>
    <col min="3080" max="3087" width="0" style="446" hidden="1" customWidth="1"/>
    <col min="3088" max="3090" width="3.7109375" style="446" customWidth="1"/>
    <col min="3091" max="3091" width="12.7109375" style="446" customWidth="1"/>
    <col min="3092" max="3092" width="47.42578125" style="446" customWidth="1"/>
    <col min="3093" max="3096" width="0" style="446" hidden="1" customWidth="1"/>
    <col min="3097" max="3097" width="11.7109375" style="446" customWidth="1"/>
    <col min="3098" max="3098" width="6.42578125" style="446" bestFit="1" customWidth="1"/>
    <col min="3099" max="3099" width="11.7109375" style="446" customWidth="1"/>
    <col min="3100" max="3100" width="0" style="446" hidden="1" customWidth="1"/>
    <col min="3101" max="3101" width="3.7109375" style="446" customWidth="1"/>
    <col min="3102" max="3102" width="11.140625" style="446" bestFit="1" customWidth="1"/>
    <col min="3103" max="3105" width="10.5703125" style="446"/>
    <col min="3106" max="3106" width="10.140625" style="446" customWidth="1"/>
    <col min="3107" max="3335" width="10.5703125" style="446"/>
    <col min="3336" max="3343" width="0" style="446" hidden="1" customWidth="1"/>
    <col min="3344" max="3346" width="3.7109375" style="446" customWidth="1"/>
    <col min="3347" max="3347" width="12.7109375" style="446" customWidth="1"/>
    <col min="3348" max="3348" width="47.42578125" style="446" customWidth="1"/>
    <col min="3349" max="3352" width="0" style="446" hidden="1" customWidth="1"/>
    <col min="3353" max="3353" width="11.7109375" style="446" customWidth="1"/>
    <col min="3354" max="3354" width="6.42578125" style="446" bestFit="1" customWidth="1"/>
    <col min="3355" max="3355" width="11.7109375" style="446" customWidth="1"/>
    <col min="3356" max="3356" width="0" style="446" hidden="1" customWidth="1"/>
    <col min="3357" max="3357" width="3.7109375" style="446" customWidth="1"/>
    <col min="3358" max="3358" width="11.140625" style="446" bestFit="1" customWidth="1"/>
    <col min="3359" max="3361" width="10.5703125" style="446"/>
    <col min="3362" max="3362" width="10.140625" style="446" customWidth="1"/>
    <col min="3363" max="3591" width="10.5703125" style="446"/>
    <col min="3592" max="3599" width="0" style="446" hidden="1" customWidth="1"/>
    <col min="3600" max="3602" width="3.7109375" style="446" customWidth="1"/>
    <col min="3603" max="3603" width="12.7109375" style="446" customWidth="1"/>
    <col min="3604" max="3604" width="47.42578125" style="446" customWidth="1"/>
    <col min="3605" max="3608" width="0" style="446" hidden="1" customWidth="1"/>
    <col min="3609" max="3609" width="11.7109375" style="446" customWidth="1"/>
    <col min="3610" max="3610" width="6.42578125" style="446" bestFit="1" customWidth="1"/>
    <col min="3611" max="3611" width="11.7109375" style="446" customWidth="1"/>
    <col min="3612" max="3612" width="0" style="446" hidden="1" customWidth="1"/>
    <col min="3613" max="3613" width="3.7109375" style="446" customWidth="1"/>
    <col min="3614" max="3614" width="11.140625" style="446" bestFit="1" customWidth="1"/>
    <col min="3615" max="3617" width="10.5703125" style="446"/>
    <col min="3618" max="3618" width="10.140625" style="446" customWidth="1"/>
    <col min="3619" max="3847" width="10.5703125" style="446"/>
    <col min="3848" max="3855" width="0" style="446" hidden="1" customWidth="1"/>
    <col min="3856" max="3858" width="3.7109375" style="446" customWidth="1"/>
    <col min="3859" max="3859" width="12.7109375" style="446" customWidth="1"/>
    <col min="3860" max="3860" width="47.42578125" style="446" customWidth="1"/>
    <col min="3861" max="3864" width="0" style="446" hidden="1" customWidth="1"/>
    <col min="3865" max="3865" width="11.7109375" style="446" customWidth="1"/>
    <col min="3866" max="3866" width="6.42578125" style="446" bestFit="1" customWidth="1"/>
    <col min="3867" max="3867" width="11.7109375" style="446" customWidth="1"/>
    <col min="3868" max="3868" width="0" style="446" hidden="1" customWidth="1"/>
    <col min="3869" max="3869" width="3.7109375" style="446" customWidth="1"/>
    <col min="3870" max="3870" width="11.140625" style="446" bestFit="1" customWidth="1"/>
    <col min="3871" max="3873" width="10.5703125" style="446"/>
    <col min="3874" max="3874" width="10.140625" style="446" customWidth="1"/>
    <col min="3875" max="4103" width="10.5703125" style="446"/>
    <col min="4104" max="4111" width="0" style="446" hidden="1" customWidth="1"/>
    <col min="4112" max="4114" width="3.7109375" style="446" customWidth="1"/>
    <col min="4115" max="4115" width="12.7109375" style="446" customWidth="1"/>
    <col min="4116" max="4116" width="47.42578125" style="446" customWidth="1"/>
    <col min="4117" max="4120" width="0" style="446" hidden="1" customWidth="1"/>
    <col min="4121" max="4121" width="11.7109375" style="446" customWidth="1"/>
    <col min="4122" max="4122" width="6.42578125" style="446" bestFit="1" customWidth="1"/>
    <col min="4123" max="4123" width="11.7109375" style="446" customWidth="1"/>
    <col min="4124" max="4124" width="0" style="446" hidden="1" customWidth="1"/>
    <col min="4125" max="4125" width="3.7109375" style="446" customWidth="1"/>
    <col min="4126" max="4126" width="11.140625" style="446" bestFit="1" customWidth="1"/>
    <col min="4127" max="4129" width="10.5703125" style="446"/>
    <col min="4130" max="4130" width="10.140625" style="446" customWidth="1"/>
    <col min="4131" max="4359" width="10.5703125" style="446"/>
    <col min="4360" max="4367" width="0" style="446" hidden="1" customWidth="1"/>
    <col min="4368" max="4370" width="3.7109375" style="446" customWidth="1"/>
    <col min="4371" max="4371" width="12.7109375" style="446" customWidth="1"/>
    <col min="4372" max="4372" width="47.42578125" style="446" customWidth="1"/>
    <col min="4373" max="4376" width="0" style="446" hidden="1" customWidth="1"/>
    <col min="4377" max="4377" width="11.7109375" style="446" customWidth="1"/>
    <col min="4378" max="4378" width="6.42578125" style="446" bestFit="1" customWidth="1"/>
    <col min="4379" max="4379" width="11.7109375" style="446" customWidth="1"/>
    <col min="4380" max="4380" width="0" style="446" hidden="1" customWidth="1"/>
    <col min="4381" max="4381" width="3.7109375" style="446" customWidth="1"/>
    <col min="4382" max="4382" width="11.140625" style="446" bestFit="1" customWidth="1"/>
    <col min="4383" max="4385" width="10.5703125" style="446"/>
    <col min="4386" max="4386" width="10.140625" style="446" customWidth="1"/>
    <col min="4387" max="4615" width="10.5703125" style="446"/>
    <col min="4616" max="4623" width="0" style="446" hidden="1" customWidth="1"/>
    <col min="4624" max="4626" width="3.7109375" style="446" customWidth="1"/>
    <col min="4627" max="4627" width="12.7109375" style="446" customWidth="1"/>
    <col min="4628" max="4628" width="47.42578125" style="446" customWidth="1"/>
    <col min="4629" max="4632" width="0" style="446" hidden="1" customWidth="1"/>
    <col min="4633" max="4633" width="11.7109375" style="446" customWidth="1"/>
    <col min="4634" max="4634" width="6.42578125" style="446" bestFit="1" customWidth="1"/>
    <col min="4635" max="4635" width="11.7109375" style="446" customWidth="1"/>
    <col min="4636" max="4636" width="0" style="446" hidden="1" customWidth="1"/>
    <col min="4637" max="4637" width="3.7109375" style="446" customWidth="1"/>
    <col min="4638" max="4638" width="11.140625" style="446" bestFit="1" customWidth="1"/>
    <col min="4639" max="4641" width="10.5703125" style="446"/>
    <col min="4642" max="4642" width="10.140625" style="446" customWidth="1"/>
    <col min="4643" max="4871" width="10.5703125" style="446"/>
    <col min="4872" max="4879" width="0" style="446" hidden="1" customWidth="1"/>
    <col min="4880" max="4882" width="3.7109375" style="446" customWidth="1"/>
    <col min="4883" max="4883" width="12.7109375" style="446" customWidth="1"/>
    <col min="4884" max="4884" width="47.42578125" style="446" customWidth="1"/>
    <col min="4885" max="4888" width="0" style="446" hidden="1" customWidth="1"/>
    <col min="4889" max="4889" width="11.7109375" style="446" customWidth="1"/>
    <col min="4890" max="4890" width="6.42578125" style="446" bestFit="1" customWidth="1"/>
    <col min="4891" max="4891" width="11.7109375" style="446" customWidth="1"/>
    <col min="4892" max="4892" width="0" style="446" hidden="1" customWidth="1"/>
    <col min="4893" max="4893" width="3.7109375" style="446" customWidth="1"/>
    <col min="4894" max="4894" width="11.140625" style="446" bestFit="1" customWidth="1"/>
    <col min="4895" max="4897" width="10.5703125" style="446"/>
    <col min="4898" max="4898" width="10.140625" style="446" customWidth="1"/>
    <col min="4899" max="5127" width="10.5703125" style="446"/>
    <col min="5128" max="5135" width="0" style="446" hidden="1" customWidth="1"/>
    <col min="5136" max="5138" width="3.7109375" style="446" customWidth="1"/>
    <col min="5139" max="5139" width="12.7109375" style="446" customWidth="1"/>
    <col min="5140" max="5140" width="47.42578125" style="446" customWidth="1"/>
    <col min="5141" max="5144" width="0" style="446" hidden="1" customWidth="1"/>
    <col min="5145" max="5145" width="11.7109375" style="446" customWidth="1"/>
    <col min="5146" max="5146" width="6.42578125" style="446" bestFit="1" customWidth="1"/>
    <col min="5147" max="5147" width="11.7109375" style="446" customWidth="1"/>
    <col min="5148" max="5148" width="0" style="446" hidden="1" customWidth="1"/>
    <col min="5149" max="5149" width="3.7109375" style="446" customWidth="1"/>
    <col min="5150" max="5150" width="11.140625" style="446" bestFit="1" customWidth="1"/>
    <col min="5151" max="5153" width="10.5703125" style="446"/>
    <col min="5154" max="5154" width="10.140625" style="446" customWidth="1"/>
    <col min="5155" max="5383" width="10.5703125" style="446"/>
    <col min="5384" max="5391" width="0" style="446" hidden="1" customWidth="1"/>
    <col min="5392" max="5394" width="3.7109375" style="446" customWidth="1"/>
    <col min="5395" max="5395" width="12.7109375" style="446" customWidth="1"/>
    <col min="5396" max="5396" width="47.42578125" style="446" customWidth="1"/>
    <col min="5397" max="5400" width="0" style="446" hidden="1" customWidth="1"/>
    <col min="5401" max="5401" width="11.7109375" style="446" customWidth="1"/>
    <col min="5402" max="5402" width="6.42578125" style="446" bestFit="1" customWidth="1"/>
    <col min="5403" max="5403" width="11.7109375" style="446" customWidth="1"/>
    <col min="5404" max="5404" width="0" style="446" hidden="1" customWidth="1"/>
    <col min="5405" max="5405" width="3.7109375" style="446" customWidth="1"/>
    <col min="5406" max="5406" width="11.140625" style="446" bestFit="1" customWidth="1"/>
    <col min="5407" max="5409" width="10.5703125" style="446"/>
    <col min="5410" max="5410" width="10.140625" style="446" customWidth="1"/>
    <col min="5411" max="5639" width="10.5703125" style="446"/>
    <col min="5640" max="5647" width="0" style="446" hidden="1" customWidth="1"/>
    <col min="5648" max="5650" width="3.7109375" style="446" customWidth="1"/>
    <col min="5651" max="5651" width="12.7109375" style="446" customWidth="1"/>
    <col min="5652" max="5652" width="47.42578125" style="446" customWidth="1"/>
    <col min="5653" max="5656" width="0" style="446" hidden="1" customWidth="1"/>
    <col min="5657" max="5657" width="11.7109375" style="446" customWidth="1"/>
    <col min="5658" max="5658" width="6.42578125" style="446" bestFit="1" customWidth="1"/>
    <col min="5659" max="5659" width="11.7109375" style="446" customWidth="1"/>
    <col min="5660" max="5660" width="0" style="446" hidden="1" customWidth="1"/>
    <col min="5661" max="5661" width="3.7109375" style="446" customWidth="1"/>
    <col min="5662" max="5662" width="11.140625" style="446" bestFit="1" customWidth="1"/>
    <col min="5663" max="5665" width="10.5703125" style="446"/>
    <col min="5666" max="5666" width="10.140625" style="446" customWidth="1"/>
    <col min="5667" max="5895" width="10.5703125" style="446"/>
    <col min="5896" max="5903" width="0" style="446" hidden="1" customWidth="1"/>
    <col min="5904" max="5906" width="3.7109375" style="446" customWidth="1"/>
    <col min="5907" max="5907" width="12.7109375" style="446" customWidth="1"/>
    <col min="5908" max="5908" width="47.42578125" style="446" customWidth="1"/>
    <col min="5909" max="5912" width="0" style="446" hidden="1" customWidth="1"/>
    <col min="5913" max="5913" width="11.7109375" style="446" customWidth="1"/>
    <col min="5914" max="5914" width="6.42578125" style="446" bestFit="1" customWidth="1"/>
    <col min="5915" max="5915" width="11.7109375" style="446" customWidth="1"/>
    <col min="5916" max="5916" width="0" style="446" hidden="1" customWidth="1"/>
    <col min="5917" max="5917" width="3.7109375" style="446" customWidth="1"/>
    <col min="5918" max="5918" width="11.140625" style="446" bestFit="1" customWidth="1"/>
    <col min="5919" max="5921" width="10.5703125" style="446"/>
    <col min="5922" max="5922" width="10.140625" style="446" customWidth="1"/>
    <col min="5923" max="6151" width="10.5703125" style="446"/>
    <col min="6152" max="6159" width="0" style="446" hidden="1" customWidth="1"/>
    <col min="6160" max="6162" width="3.7109375" style="446" customWidth="1"/>
    <col min="6163" max="6163" width="12.7109375" style="446" customWidth="1"/>
    <col min="6164" max="6164" width="47.42578125" style="446" customWidth="1"/>
    <col min="6165" max="6168" width="0" style="446" hidden="1" customWidth="1"/>
    <col min="6169" max="6169" width="11.7109375" style="446" customWidth="1"/>
    <col min="6170" max="6170" width="6.42578125" style="446" bestFit="1" customWidth="1"/>
    <col min="6171" max="6171" width="11.7109375" style="446" customWidth="1"/>
    <col min="6172" max="6172" width="0" style="446" hidden="1" customWidth="1"/>
    <col min="6173" max="6173" width="3.7109375" style="446" customWidth="1"/>
    <col min="6174" max="6174" width="11.140625" style="446" bestFit="1" customWidth="1"/>
    <col min="6175" max="6177" width="10.5703125" style="446"/>
    <col min="6178" max="6178" width="10.140625" style="446" customWidth="1"/>
    <col min="6179" max="6407" width="10.5703125" style="446"/>
    <col min="6408" max="6415" width="0" style="446" hidden="1" customWidth="1"/>
    <col min="6416" max="6418" width="3.7109375" style="446" customWidth="1"/>
    <col min="6419" max="6419" width="12.7109375" style="446" customWidth="1"/>
    <col min="6420" max="6420" width="47.42578125" style="446" customWidth="1"/>
    <col min="6421" max="6424" width="0" style="446" hidden="1" customWidth="1"/>
    <col min="6425" max="6425" width="11.7109375" style="446" customWidth="1"/>
    <col min="6426" max="6426" width="6.42578125" style="446" bestFit="1" customWidth="1"/>
    <col min="6427" max="6427" width="11.7109375" style="446" customWidth="1"/>
    <col min="6428" max="6428" width="0" style="446" hidden="1" customWidth="1"/>
    <col min="6429" max="6429" width="3.7109375" style="446" customWidth="1"/>
    <col min="6430" max="6430" width="11.140625" style="446" bestFit="1" customWidth="1"/>
    <col min="6431" max="6433" width="10.5703125" style="446"/>
    <col min="6434" max="6434" width="10.140625" style="446" customWidth="1"/>
    <col min="6435" max="6663" width="10.5703125" style="446"/>
    <col min="6664" max="6671" width="0" style="446" hidden="1" customWidth="1"/>
    <col min="6672" max="6674" width="3.7109375" style="446" customWidth="1"/>
    <col min="6675" max="6675" width="12.7109375" style="446" customWidth="1"/>
    <col min="6676" max="6676" width="47.42578125" style="446" customWidth="1"/>
    <col min="6677" max="6680" width="0" style="446" hidden="1" customWidth="1"/>
    <col min="6681" max="6681" width="11.7109375" style="446" customWidth="1"/>
    <col min="6682" max="6682" width="6.42578125" style="446" bestFit="1" customWidth="1"/>
    <col min="6683" max="6683" width="11.7109375" style="446" customWidth="1"/>
    <col min="6684" max="6684" width="0" style="446" hidden="1" customWidth="1"/>
    <col min="6685" max="6685" width="3.7109375" style="446" customWidth="1"/>
    <col min="6686" max="6686" width="11.140625" style="446" bestFit="1" customWidth="1"/>
    <col min="6687" max="6689" width="10.5703125" style="446"/>
    <col min="6690" max="6690" width="10.140625" style="446" customWidth="1"/>
    <col min="6691" max="6919" width="10.5703125" style="446"/>
    <col min="6920" max="6927" width="0" style="446" hidden="1" customWidth="1"/>
    <col min="6928" max="6930" width="3.7109375" style="446" customWidth="1"/>
    <col min="6931" max="6931" width="12.7109375" style="446" customWidth="1"/>
    <col min="6932" max="6932" width="47.42578125" style="446" customWidth="1"/>
    <col min="6933" max="6936" width="0" style="446" hidden="1" customWidth="1"/>
    <col min="6937" max="6937" width="11.7109375" style="446" customWidth="1"/>
    <col min="6938" max="6938" width="6.42578125" style="446" bestFit="1" customWidth="1"/>
    <col min="6939" max="6939" width="11.7109375" style="446" customWidth="1"/>
    <col min="6940" max="6940" width="0" style="446" hidden="1" customWidth="1"/>
    <col min="6941" max="6941" width="3.7109375" style="446" customWidth="1"/>
    <col min="6942" max="6942" width="11.140625" style="446" bestFit="1" customWidth="1"/>
    <col min="6943" max="6945" width="10.5703125" style="446"/>
    <col min="6946" max="6946" width="10.140625" style="446" customWidth="1"/>
    <col min="6947" max="7175" width="10.5703125" style="446"/>
    <col min="7176" max="7183" width="0" style="446" hidden="1" customWidth="1"/>
    <col min="7184" max="7186" width="3.7109375" style="446" customWidth="1"/>
    <col min="7187" max="7187" width="12.7109375" style="446" customWidth="1"/>
    <col min="7188" max="7188" width="47.42578125" style="446" customWidth="1"/>
    <col min="7189" max="7192" width="0" style="446" hidden="1" customWidth="1"/>
    <col min="7193" max="7193" width="11.7109375" style="446" customWidth="1"/>
    <col min="7194" max="7194" width="6.42578125" style="446" bestFit="1" customWidth="1"/>
    <col min="7195" max="7195" width="11.7109375" style="446" customWidth="1"/>
    <col min="7196" max="7196" width="0" style="446" hidden="1" customWidth="1"/>
    <col min="7197" max="7197" width="3.7109375" style="446" customWidth="1"/>
    <col min="7198" max="7198" width="11.140625" style="446" bestFit="1" customWidth="1"/>
    <col min="7199" max="7201" width="10.5703125" style="446"/>
    <col min="7202" max="7202" width="10.140625" style="446" customWidth="1"/>
    <col min="7203" max="7431" width="10.5703125" style="446"/>
    <col min="7432" max="7439" width="0" style="446" hidden="1" customWidth="1"/>
    <col min="7440" max="7442" width="3.7109375" style="446" customWidth="1"/>
    <col min="7443" max="7443" width="12.7109375" style="446" customWidth="1"/>
    <col min="7444" max="7444" width="47.42578125" style="446" customWidth="1"/>
    <col min="7445" max="7448" width="0" style="446" hidden="1" customWidth="1"/>
    <col min="7449" max="7449" width="11.7109375" style="446" customWidth="1"/>
    <col min="7450" max="7450" width="6.42578125" style="446" bestFit="1" customWidth="1"/>
    <col min="7451" max="7451" width="11.7109375" style="446" customWidth="1"/>
    <col min="7452" max="7452" width="0" style="446" hidden="1" customWidth="1"/>
    <col min="7453" max="7453" width="3.7109375" style="446" customWidth="1"/>
    <col min="7454" max="7454" width="11.140625" style="446" bestFit="1" customWidth="1"/>
    <col min="7455" max="7457" width="10.5703125" style="446"/>
    <col min="7458" max="7458" width="10.140625" style="446" customWidth="1"/>
    <col min="7459" max="7687" width="10.5703125" style="446"/>
    <col min="7688" max="7695" width="0" style="446" hidden="1" customWidth="1"/>
    <col min="7696" max="7698" width="3.7109375" style="446" customWidth="1"/>
    <col min="7699" max="7699" width="12.7109375" style="446" customWidth="1"/>
    <col min="7700" max="7700" width="47.42578125" style="446" customWidth="1"/>
    <col min="7701" max="7704" width="0" style="446" hidden="1" customWidth="1"/>
    <col min="7705" max="7705" width="11.7109375" style="446" customWidth="1"/>
    <col min="7706" max="7706" width="6.42578125" style="446" bestFit="1" customWidth="1"/>
    <col min="7707" max="7707" width="11.7109375" style="446" customWidth="1"/>
    <col min="7708" max="7708" width="0" style="446" hidden="1" customWidth="1"/>
    <col min="7709" max="7709" width="3.7109375" style="446" customWidth="1"/>
    <col min="7710" max="7710" width="11.140625" style="446" bestFit="1" customWidth="1"/>
    <col min="7711" max="7713" width="10.5703125" style="446"/>
    <col min="7714" max="7714" width="10.140625" style="446" customWidth="1"/>
    <col min="7715" max="7943" width="10.5703125" style="446"/>
    <col min="7944" max="7951" width="0" style="446" hidden="1" customWidth="1"/>
    <col min="7952" max="7954" width="3.7109375" style="446" customWidth="1"/>
    <col min="7955" max="7955" width="12.7109375" style="446" customWidth="1"/>
    <col min="7956" max="7956" width="47.42578125" style="446" customWidth="1"/>
    <col min="7957" max="7960" width="0" style="446" hidden="1" customWidth="1"/>
    <col min="7961" max="7961" width="11.7109375" style="446" customWidth="1"/>
    <col min="7962" max="7962" width="6.42578125" style="446" bestFit="1" customWidth="1"/>
    <col min="7963" max="7963" width="11.7109375" style="446" customWidth="1"/>
    <col min="7964" max="7964" width="0" style="446" hidden="1" customWidth="1"/>
    <col min="7965" max="7965" width="3.7109375" style="446" customWidth="1"/>
    <col min="7966" max="7966" width="11.140625" style="446" bestFit="1" customWidth="1"/>
    <col min="7967" max="7969" width="10.5703125" style="446"/>
    <col min="7970" max="7970" width="10.140625" style="446" customWidth="1"/>
    <col min="7971" max="8199" width="10.5703125" style="446"/>
    <col min="8200" max="8207" width="0" style="446" hidden="1" customWidth="1"/>
    <col min="8208" max="8210" width="3.7109375" style="446" customWidth="1"/>
    <col min="8211" max="8211" width="12.7109375" style="446" customWidth="1"/>
    <col min="8212" max="8212" width="47.42578125" style="446" customWidth="1"/>
    <col min="8213" max="8216" width="0" style="446" hidden="1" customWidth="1"/>
    <col min="8217" max="8217" width="11.7109375" style="446" customWidth="1"/>
    <col min="8218" max="8218" width="6.42578125" style="446" bestFit="1" customWidth="1"/>
    <col min="8219" max="8219" width="11.7109375" style="446" customWidth="1"/>
    <col min="8220" max="8220" width="0" style="446" hidden="1" customWidth="1"/>
    <col min="8221" max="8221" width="3.7109375" style="446" customWidth="1"/>
    <col min="8222" max="8222" width="11.140625" style="446" bestFit="1" customWidth="1"/>
    <col min="8223" max="8225" width="10.5703125" style="446"/>
    <col min="8226" max="8226" width="10.140625" style="446" customWidth="1"/>
    <col min="8227" max="8455" width="10.5703125" style="446"/>
    <col min="8456" max="8463" width="0" style="446" hidden="1" customWidth="1"/>
    <col min="8464" max="8466" width="3.7109375" style="446" customWidth="1"/>
    <col min="8467" max="8467" width="12.7109375" style="446" customWidth="1"/>
    <col min="8468" max="8468" width="47.42578125" style="446" customWidth="1"/>
    <col min="8469" max="8472" width="0" style="446" hidden="1" customWidth="1"/>
    <col min="8473" max="8473" width="11.7109375" style="446" customWidth="1"/>
    <col min="8474" max="8474" width="6.42578125" style="446" bestFit="1" customWidth="1"/>
    <col min="8475" max="8475" width="11.7109375" style="446" customWidth="1"/>
    <col min="8476" max="8476" width="0" style="446" hidden="1" customWidth="1"/>
    <col min="8477" max="8477" width="3.7109375" style="446" customWidth="1"/>
    <col min="8478" max="8478" width="11.140625" style="446" bestFit="1" customWidth="1"/>
    <col min="8479" max="8481" width="10.5703125" style="446"/>
    <col min="8482" max="8482" width="10.140625" style="446" customWidth="1"/>
    <col min="8483" max="8711" width="10.5703125" style="446"/>
    <col min="8712" max="8719" width="0" style="446" hidden="1" customWidth="1"/>
    <col min="8720" max="8722" width="3.7109375" style="446" customWidth="1"/>
    <col min="8723" max="8723" width="12.7109375" style="446" customWidth="1"/>
    <col min="8724" max="8724" width="47.42578125" style="446" customWidth="1"/>
    <col min="8725" max="8728" width="0" style="446" hidden="1" customWidth="1"/>
    <col min="8729" max="8729" width="11.7109375" style="446" customWidth="1"/>
    <col min="8730" max="8730" width="6.42578125" style="446" bestFit="1" customWidth="1"/>
    <col min="8731" max="8731" width="11.7109375" style="446" customWidth="1"/>
    <col min="8732" max="8732" width="0" style="446" hidden="1" customWidth="1"/>
    <col min="8733" max="8733" width="3.7109375" style="446" customWidth="1"/>
    <col min="8734" max="8734" width="11.140625" style="446" bestFit="1" customWidth="1"/>
    <col min="8735" max="8737" width="10.5703125" style="446"/>
    <col min="8738" max="8738" width="10.140625" style="446" customWidth="1"/>
    <col min="8739" max="8967" width="10.5703125" style="446"/>
    <col min="8968" max="8975" width="0" style="446" hidden="1" customWidth="1"/>
    <col min="8976" max="8978" width="3.7109375" style="446" customWidth="1"/>
    <col min="8979" max="8979" width="12.7109375" style="446" customWidth="1"/>
    <col min="8980" max="8980" width="47.42578125" style="446" customWidth="1"/>
    <col min="8981" max="8984" width="0" style="446" hidden="1" customWidth="1"/>
    <col min="8985" max="8985" width="11.7109375" style="446" customWidth="1"/>
    <col min="8986" max="8986" width="6.42578125" style="446" bestFit="1" customWidth="1"/>
    <col min="8987" max="8987" width="11.7109375" style="446" customWidth="1"/>
    <col min="8988" max="8988" width="0" style="446" hidden="1" customWidth="1"/>
    <col min="8989" max="8989" width="3.7109375" style="446" customWidth="1"/>
    <col min="8990" max="8990" width="11.140625" style="446" bestFit="1" customWidth="1"/>
    <col min="8991" max="8993" width="10.5703125" style="446"/>
    <col min="8994" max="8994" width="10.140625" style="446" customWidth="1"/>
    <col min="8995" max="9223" width="10.5703125" style="446"/>
    <col min="9224" max="9231" width="0" style="446" hidden="1" customWidth="1"/>
    <col min="9232" max="9234" width="3.7109375" style="446" customWidth="1"/>
    <col min="9235" max="9235" width="12.7109375" style="446" customWidth="1"/>
    <col min="9236" max="9236" width="47.42578125" style="446" customWidth="1"/>
    <col min="9237" max="9240" width="0" style="446" hidden="1" customWidth="1"/>
    <col min="9241" max="9241" width="11.7109375" style="446" customWidth="1"/>
    <col min="9242" max="9242" width="6.42578125" style="446" bestFit="1" customWidth="1"/>
    <col min="9243" max="9243" width="11.7109375" style="446" customWidth="1"/>
    <col min="9244" max="9244" width="0" style="446" hidden="1" customWidth="1"/>
    <col min="9245" max="9245" width="3.7109375" style="446" customWidth="1"/>
    <col min="9246" max="9246" width="11.140625" style="446" bestFit="1" customWidth="1"/>
    <col min="9247" max="9249" width="10.5703125" style="446"/>
    <col min="9250" max="9250" width="10.140625" style="446" customWidth="1"/>
    <col min="9251" max="9479" width="10.5703125" style="446"/>
    <col min="9480" max="9487" width="0" style="446" hidden="1" customWidth="1"/>
    <col min="9488" max="9490" width="3.7109375" style="446" customWidth="1"/>
    <col min="9491" max="9491" width="12.7109375" style="446" customWidth="1"/>
    <col min="9492" max="9492" width="47.42578125" style="446" customWidth="1"/>
    <col min="9493" max="9496" width="0" style="446" hidden="1" customWidth="1"/>
    <col min="9497" max="9497" width="11.7109375" style="446" customWidth="1"/>
    <col min="9498" max="9498" width="6.42578125" style="446" bestFit="1" customWidth="1"/>
    <col min="9499" max="9499" width="11.7109375" style="446" customWidth="1"/>
    <col min="9500" max="9500" width="0" style="446" hidden="1" customWidth="1"/>
    <col min="9501" max="9501" width="3.7109375" style="446" customWidth="1"/>
    <col min="9502" max="9502" width="11.140625" style="446" bestFit="1" customWidth="1"/>
    <col min="9503" max="9505" width="10.5703125" style="446"/>
    <col min="9506" max="9506" width="10.140625" style="446" customWidth="1"/>
    <col min="9507" max="9735" width="10.5703125" style="446"/>
    <col min="9736" max="9743" width="0" style="446" hidden="1" customWidth="1"/>
    <col min="9744" max="9746" width="3.7109375" style="446" customWidth="1"/>
    <col min="9747" max="9747" width="12.7109375" style="446" customWidth="1"/>
    <col min="9748" max="9748" width="47.42578125" style="446" customWidth="1"/>
    <col min="9749" max="9752" width="0" style="446" hidden="1" customWidth="1"/>
    <col min="9753" max="9753" width="11.7109375" style="446" customWidth="1"/>
    <col min="9754" max="9754" width="6.42578125" style="446" bestFit="1" customWidth="1"/>
    <col min="9755" max="9755" width="11.7109375" style="446" customWidth="1"/>
    <col min="9756" max="9756" width="0" style="446" hidden="1" customWidth="1"/>
    <col min="9757" max="9757" width="3.7109375" style="446" customWidth="1"/>
    <col min="9758" max="9758" width="11.140625" style="446" bestFit="1" customWidth="1"/>
    <col min="9759" max="9761" width="10.5703125" style="446"/>
    <col min="9762" max="9762" width="10.140625" style="446" customWidth="1"/>
    <col min="9763" max="9991" width="10.5703125" style="446"/>
    <col min="9992" max="9999" width="0" style="446" hidden="1" customWidth="1"/>
    <col min="10000" max="10002" width="3.7109375" style="446" customWidth="1"/>
    <col min="10003" max="10003" width="12.7109375" style="446" customWidth="1"/>
    <col min="10004" max="10004" width="47.42578125" style="446" customWidth="1"/>
    <col min="10005" max="10008" width="0" style="446" hidden="1" customWidth="1"/>
    <col min="10009" max="10009" width="11.7109375" style="446" customWidth="1"/>
    <col min="10010" max="10010" width="6.42578125" style="446" bestFit="1" customWidth="1"/>
    <col min="10011" max="10011" width="11.7109375" style="446" customWidth="1"/>
    <col min="10012" max="10012" width="0" style="446" hidden="1" customWidth="1"/>
    <col min="10013" max="10013" width="3.7109375" style="446" customWidth="1"/>
    <col min="10014" max="10014" width="11.140625" style="446" bestFit="1" customWidth="1"/>
    <col min="10015" max="10017" width="10.5703125" style="446"/>
    <col min="10018" max="10018" width="10.140625" style="446" customWidth="1"/>
    <col min="10019" max="10247" width="10.5703125" style="446"/>
    <col min="10248" max="10255" width="0" style="446" hidden="1" customWidth="1"/>
    <col min="10256" max="10258" width="3.7109375" style="446" customWidth="1"/>
    <col min="10259" max="10259" width="12.7109375" style="446" customWidth="1"/>
    <col min="10260" max="10260" width="47.42578125" style="446" customWidth="1"/>
    <col min="10261" max="10264" width="0" style="446" hidden="1" customWidth="1"/>
    <col min="10265" max="10265" width="11.7109375" style="446" customWidth="1"/>
    <col min="10266" max="10266" width="6.42578125" style="446" bestFit="1" customWidth="1"/>
    <col min="10267" max="10267" width="11.7109375" style="446" customWidth="1"/>
    <col min="10268" max="10268" width="0" style="446" hidden="1" customWidth="1"/>
    <col min="10269" max="10269" width="3.7109375" style="446" customWidth="1"/>
    <col min="10270" max="10270" width="11.140625" style="446" bestFit="1" customWidth="1"/>
    <col min="10271" max="10273" width="10.5703125" style="446"/>
    <col min="10274" max="10274" width="10.140625" style="446" customWidth="1"/>
    <col min="10275" max="10503" width="10.5703125" style="446"/>
    <col min="10504" max="10511" width="0" style="446" hidden="1" customWidth="1"/>
    <col min="10512" max="10514" width="3.7109375" style="446" customWidth="1"/>
    <col min="10515" max="10515" width="12.7109375" style="446" customWidth="1"/>
    <col min="10516" max="10516" width="47.42578125" style="446" customWidth="1"/>
    <col min="10517" max="10520" width="0" style="446" hidden="1" customWidth="1"/>
    <col min="10521" max="10521" width="11.7109375" style="446" customWidth="1"/>
    <col min="10522" max="10522" width="6.42578125" style="446" bestFit="1" customWidth="1"/>
    <col min="10523" max="10523" width="11.7109375" style="446" customWidth="1"/>
    <col min="10524" max="10524" width="0" style="446" hidden="1" customWidth="1"/>
    <col min="10525" max="10525" width="3.7109375" style="446" customWidth="1"/>
    <col min="10526" max="10526" width="11.140625" style="446" bestFit="1" customWidth="1"/>
    <col min="10527" max="10529" width="10.5703125" style="446"/>
    <col min="10530" max="10530" width="10.140625" style="446" customWidth="1"/>
    <col min="10531" max="10759" width="10.5703125" style="446"/>
    <col min="10760" max="10767" width="0" style="446" hidden="1" customWidth="1"/>
    <col min="10768" max="10770" width="3.7109375" style="446" customWidth="1"/>
    <col min="10771" max="10771" width="12.7109375" style="446" customWidth="1"/>
    <col min="10772" max="10772" width="47.42578125" style="446" customWidth="1"/>
    <col min="10773" max="10776" width="0" style="446" hidden="1" customWidth="1"/>
    <col min="10777" max="10777" width="11.7109375" style="446" customWidth="1"/>
    <col min="10778" max="10778" width="6.42578125" style="446" bestFit="1" customWidth="1"/>
    <col min="10779" max="10779" width="11.7109375" style="446" customWidth="1"/>
    <col min="10780" max="10780" width="0" style="446" hidden="1" customWidth="1"/>
    <col min="10781" max="10781" width="3.7109375" style="446" customWidth="1"/>
    <col min="10782" max="10782" width="11.140625" style="446" bestFit="1" customWidth="1"/>
    <col min="10783" max="10785" width="10.5703125" style="446"/>
    <col min="10786" max="10786" width="10.140625" style="446" customWidth="1"/>
    <col min="10787" max="11015" width="10.5703125" style="446"/>
    <col min="11016" max="11023" width="0" style="446" hidden="1" customWidth="1"/>
    <col min="11024" max="11026" width="3.7109375" style="446" customWidth="1"/>
    <col min="11027" max="11027" width="12.7109375" style="446" customWidth="1"/>
    <col min="11028" max="11028" width="47.42578125" style="446" customWidth="1"/>
    <col min="11029" max="11032" width="0" style="446" hidden="1" customWidth="1"/>
    <col min="11033" max="11033" width="11.7109375" style="446" customWidth="1"/>
    <col min="11034" max="11034" width="6.42578125" style="446" bestFit="1" customWidth="1"/>
    <col min="11035" max="11035" width="11.7109375" style="446" customWidth="1"/>
    <col min="11036" max="11036" width="0" style="446" hidden="1" customWidth="1"/>
    <col min="11037" max="11037" width="3.7109375" style="446" customWidth="1"/>
    <col min="11038" max="11038" width="11.140625" style="446" bestFit="1" customWidth="1"/>
    <col min="11039" max="11041" width="10.5703125" style="446"/>
    <col min="11042" max="11042" width="10.140625" style="446" customWidth="1"/>
    <col min="11043" max="11271" width="10.5703125" style="446"/>
    <col min="11272" max="11279" width="0" style="446" hidden="1" customWidth="1"/>
    <col min="11280" max="11282" width="3.7109375" style="446" customWidth="1"/>
    <col min="11283" max="11283" width="12.7109375" style="446" customWidth="1"/>
    <col min="11284" max="11284" width="47.42578125" style="446" customWidth="1"/>
    <col min="11285" max="11288" width="0" style="446" hidden="1" customWidth="1"/>
    <col min="11289" max="11289" width="11.7109375" style="446" customWidth="1"/>
    <col min="11290" max="11290" width="6.42578125" style="446" bestFit="1" customWidth="1"/>
    <col min="11291" max="11291" width="11.7109375" style="446" customWidth="1"/>
    <col min="11292" max="11292" width="0" style="446" hidden="1" customWidth="1"/>
    <col min="11293" max="11293" width="3.7109375" style="446" customWidth="1"/>
    <col min="11294" max="11294" width="11.140625" style="446" bestFit="1" customWidth="1"/>
    <col min="11295" max="11297" width="10.5703125" style="446"/>
    <col min="11298" max="11298" width="10.140625" style="446" customWidth="1"/>
    <col min="11299" max="11527" width="10.5703125" style="446"/>
    <col min="11528" max="11535" width="0" style="446" hidden="1" customWidth="1"/>
    <col min="11536" max="11538" width="3.7109375" style="446" customWidth="1"/>
    <col min="11539" max="11539" width="12.7109375" style="446" customWidth="1"/>
    <col min="11540" max="11540" width="47.42578125" style="446" customWidth="1"/>
    <col min="11541" max="11544" width="0" style="446" hidden="1" customWidth="1"/>
    <col min="11545" max="11545" width="11.7109375" style="446" customWidth="1"/>
    <col min="11546" max="11546" width="6.42578125" style="446" bestFit="1" customWidth="1"/>
    <col min="11547" max="11547" width="11.7109375" style="446" customWidth="1"/>
    <col min="11548" max="11548" width="0" style="446" hidden="1" customWidth="1"/>
    <col min="11549" max="11549" width="3.7109375" style="446" customWidth="1"/>
    <col min="11550" max="11550" width="11.140625" style="446" bestFit="1" customWidth="1"/>
    <col min="11551" max="11553" width="10.5703125" style="446"/>
    <col min="11554" max="11554" width="10.140625" style="446" customWidth="1"/>
    <col min="11555" max="11783" width="10.5703125" style="446"/>
    <col min="11784" max="11791" width="0" style="446" hidden="1" customWidth="1"/>
    <col min="11792" max="11794" width="3.7109375" style="446" customWidth="1"/>
    <col min="11795" max="11795" width="12.7109375" style="446" customWidth="1"/>
    <col min="11796" max="11796" width="47.42578125" style="446" customWidth="1"/>
    <col min="11797" max="11800" width="0" style="446" hidden="1" customWidth="1"/>
    <col min="11801" max="11801" width="11.7109375" style="446" customWidth="1"/>
    <col min="11802" max="11802" width="6.42578125" style="446" bestFit="1" customWidth="1"/>
    <col min="11803" max="11803" width="11.7109375" style="446" customWidth="1"/>
    <col min="11804" max="11804" width="0" style="446" hidden="1" customWidth="1"/>
    <col min="11805" max="11805" width="3.7109375" style="446" customWidth="1"/>
    <col min="11806" max="11806" width="11.140625" style="446" bestFit="1" customWidth="1"/>
    <col min="11807" max="11809" width="10.5703125" style="446"/>
    <col min="11810" max="11810" width="10.140625" style="446" customWidth="1"/>
    <col min="11811" max="12039" width="10.5703125" style="446"/>
    <col min="12040" max="12047" width="0" style="446" hidden="1" customWidth="1"/>
    <col min="12048" max="12050" width="3.7109375" style="446" customWidth="1"/>
    <col min="12051" max="12051" width="12.7109375" style="446" customWidth="1"/>
    <col min="12052" max="12052" width="47.42578125" style="446" customWidth="1"/>
    <col min="12053" max="12056" width="0" style="446" hidden="1" customWidth="1"/>
    <col min="12057" max="12057" width="11.7109375" style="446" customWidth="1"/>
    <col min="12058" max="12058" width="6.42578125" style="446" bestFit="1" customWidth="1"/>
    <col min="12059" max="12059" width="11.7109375" style="446" customWidth="1"/>
    <col min="12060" max="12060" width="0" style="446" hidden="1" customWidth="1"/>
    <col min="12061" max="12061" width="3.7109375" style="446" customWidth="1"/>
    <col min="12062" max="12062" width="11.140625" style="446" bestFit="1" customWidth="1"/>
    <col min="12063" max="12065" width="10.5703125" style="446"/>
    <col min="12066" max="12066" width="10.140625" style="446" customWidth="1"/>
    <col min="12067" max="12295" width="10.5703125" style="446"/>
    <col min="12296" max="12303" width="0" style="446" hidden="1" customWidth="1"/>
    <col min="12304" max="12306" width="3.7109375" style="446" customWidth="1"/>
    <col min="12307" max="12307" width="12.7109375" style="446" customWidth="1"/>
    <col min="12308" max="12308" width="47.42578125" style="446" customWidth="1"/>
    <col min="12309" max="12312" width="0" style="446" hidden="1" customWidth="1"/>
    <col min="12313" max="12313" width="11.7109375" style="446" customWidth="1"/>
    <col min="12314" max="12314" width="6.42578125" style="446" bestFit="1" customWidth="1"/>
    <col min="12315" max="12315" width="11.7109375" style="446" customWidth="1"/>
    <col min="12316" max="12316" width="0" style="446" hidden="1" customWidth="1"/>
    <col min="12317" max="12317" width="3.7109375" style="446" customWidth="1"/>
    <col min="12318" max="12318" width="11.140625" style="446" bestFit="1" customWidth="1"/>
    <col min="12319" max="12321" width="10.5703125" style="446"/>
    <col min="12322" max="12322" width="10.140625" style="446" customWidth="1"/>
    <col min="12323" max="12551" width="10.5703125" style="446"/>
    <col min="12552" max="12559" width="0" style="446" hidden="1" customWidth="1"/>
    <col min="12560" max="12562" width="3.7109375" style="446" customWidth="1"/>
    <col min="12563" max="12563" width="12.7109375" style="446" customWidth="1"/>
    <col min="12564" max="12564" width="47.42578125" style="446" customWidth="1"/>
    <col min="12565" max="12568" width="0" style="446" hidden="1" customWidth="1"/>
    <col min="12569" max="12569" width="11.7109375" style="446" customWidth="1"/>
    <col min="12570" max="12570" width="6.42578125" style="446" bestFit="1" customWidth="1"/>
    <col min="12571" max="12571" width="11.7109375" style="446" customWidth="1"/>
    <col min="12572" max="12572" width="0" style="446" hidden="1" customWidth="1"/>
    <col min="12573" max="12573" width="3.7109375" style="446" customWidth="1"/>
    <col min="12574" max="12574" width="11.140625" style="446" bestFit="1" customWidth="1"/>
    <col min="12575" max="12577" width="10.5703125" style="446"/>
    <col min="12578" max="12578" width="10.140625" style="446" customWidth="1"/>
    <col min="12579" max="12807" width="10.5703125" style="446"/>
    <col min="12808" max="12815" width="0" style="446" hidden="1" customWidth="1"/>
    <col min="12816" max="12818" width="3.7109375" style="446" customWidth="1"/>
    <col min="12819" max="12819" width="12.7109375" style="446" customWidth="1"/>
    <col min="12820" max="12820" width="47.42578125" style="446" customWidth="1"/>
    <col min="12821" max="12824" width="0" style="446" hidden="1" customWidth="1"/>
    <col min="12825" max="12825" width="11.7109375" style="446" customWidth="1"/>
    <col min="12826" max="12826" width="6.42578125" style="446" bestFit="1" customWidth="1"/>
    <col min="12827" max="12827" width="11.7109375" style="446" customWidth="1"/>
    <col min="12828" max="12828" width="0" style="446" hidden="1" customWidth="1"/>
    <col min="12829" max="12829" width="3.7109375" style="446" customWidth="1"/>
    <col min="12830" max="12830" width="11.140625" style="446" bestFit="1" customWidth="1"/>
    <col min="12831" max="12833" width="10.5703125" style="446"/>
    <col min="12834" max="12834" width="10.140625" style="446" customWidth="1"/>
    <col min="12835" max="13063" width="10.5703125" style="446"/>
    <col min="13064" max="13071" width="0" style="446" hidden="1" customWidth="1"/>
    <col min="13072" max="13074" width="3.7109375" style="446" customWidth="1"/>
    <col min="13075" max="13075" width="12.7109375" style="446" customWidth="1"/>
    <col min="13076" max="13076" width="47.42578125" style="446" customWidth="1"/>
    <col min="13077" max="13080" width="0" style="446" hidden="1" customWidth="1"/>
    <col min="13081" max="13081" width="11.7109375" style="446" customWidth="1"/>
    <col min="13082" max="13082" width="6.42578125" style="446" bestFit="1" customWidth="1"/>
    <col min="13083" max="13083" width="11.7109375" style="446" customWidth="1"/>
    <col min="13084" max="13084" width="0" style="446" hidden="1" customWidth="1"/>
    <col min="13085" max="13085" width="3.7109375" style="446" customWidth="1"/>
    <col min="13086" max="13086" width="11.140625" style="446" bestFit="1" customWidth="1"/>
    <col min="13087" max="13089" width="10.5703125" style="446"/>
    <col min="13090" max="13090" width="10.140625" style="446" customWidth="1"/>
    <col min="13091" max="13319" width="10.5703125" style="446"/>
    <col min="13320" max="13327" width="0" style="446" hidden="1" customWidth="1"/>
    <col min="13328" max="13330" width="3.7109375" style="446" customWidth="1"/>
    <col min="13331" max="13331" width="12.7109375" style="446" customWidth="1"/>
    <col min="13332" max="13332" width="47.42578125" style="446" customWidth="1"/>
    <col min="13333" max="13336" width="0" style="446" hidden="1" customWidth="1"/>
    <col min="13337" max="13337" width="11.7109375" style="446" customWidth="1"/>
    <col min="13338" max="13338" width="6.42578125" style="446" bestFit="1" customWidth="1"/>
    <col min="13339" max="13339" width="11.7109375" style="446" customWidth="1"/>
    <col min="13340" max="13340" width="0" style="446" hidden="1" customWidth="1"/>
    <col min="13341" max="13341" width="3.7109375" style="446" customWidth="1"/>
    <col min="13342" max="13342" width="11.140625" style="446" bestFit="1" customWidth="1"/>
    <col min="13343" max="13345" width="10.5703125" style="446"/>
    <col min="13346" max="13346" width="10.140625" style="446" customWidth="1"/>
    <col min="13347" max="13575" width="10.5703125" style="446"/>
    <col min="13576" max="13583" width="0" style="446" hidden="1" customWidth="1"/>
    <col min="13584" max="13586" width="3.7109375" style="446" customWidth="1"/>
    <col min="13587" max="13587" width="12.7109375" style="446" customWidth="1"/>
    <col min="13588" max="13588" width="47.42578125" style="446" customWidth="1"/>
    <col min="13589" max="13592" width="0" style="446" hidden="1" customWidth="1"/>
    <col min="13593" max="13593" width="11.7109375" style="446" customWidth="1"/>
    <col min="13594" max="13594" width="6.42578125" style="446" bestFit="1" customWidth="1"/>
    <col min="13595" max="13595" width="11.7109375" style="446" customWidth="1"/>
    <col min="13596" max="13596" width="0" style="446" hidden="1" customWidth="1"/>
    <col min="13597" max="13597" width="3.7109375" style="446" customWidth="1"/>
    <col min="13598" max="13598" width="11.140625" style="446" bestFit="1" customWidth="1"/>
    <col min="13599" max="13601" width="10.5703125" style="446"/>
    <col min="13602" max="13602" width="10.140625" style="446" customWidth="1"/>
    <col min="13603" max="13831" width="10.5703125" style="446"/>
    <col min="13832" max="13839" width="0" style="446" hidden="1" customWidth="1"/>
    <col min="13840" max="13842" width="3.7109375" style="446" customWidth="1"/>
    <col min="13843" max="13843" width="12.7109375" style="446" customWidth="1"/>
    <col min="13844" max="13844" width="47.42578125" style="446" customWidth="1"/>
    <col min="13845" max="13848" width="0" style="446" hidden="1" customWidth="1"/>
    <col min="13849" max="13849" width="11.7109375" style="446" customWidth="1"/>
    <col min="13850" max="13850" width="6.42578125" style="446" bestFit="1" customWidth="1"/>
    <col min="13851" max="13851" width="11.7109375" style="446" customWidth="1"/>
    <col min="13852" max="13852" width="0" style="446" hidden="1" customWidth="1"/>
    <col min="13853" max="13853" width="3.7109375" style="446" customWidth="1"/>
    <col min="13854" max="13854" width="11.140625" style="446" bestFit="1" customWidth="1"/>
    <col min="13855" max="13857" width="10.5703125" style="446"/>
    <col min="13858" max="13858" width="10.140625" style="446" customWidth="1"/>
    <col min="13859" max="14087" width="10.5703125" style="446"/>
    <col min="14088" max="14095" width="0" style="446" hidden="1" customWidth="1"/>
    <col min="14096" max="14098" width="3.7109375" style="446" customWidth="1"/>
    <col min="14099" max="14099" width="12.7109375" style="446" customWidth="1"/>
    <col min="14100" max="14100" width="47.42578125" style="446" customWidth="1"/>
    <col min="14101" max="14104" width="0" style="446" hidden="1" customWidth="1"/>
    <col min="14105" max="14105" width="11.7109375" style="446" customWidth="1"/>
    <col min="14106" max="14106" width="6.42578125" style="446" bestFit="1" customWidth="1"/>
    <col min="14107" max="14107" width="11.7109375" style="446" customWidth="1"/>
    <col min="14108" max="14108" width="0" style="446" hidden="1" customWidth="1"/>
    <col min="14109" max="14109" width="3.7109375" style="446" customWidth="1"/>
    <col min="14110" max="14110" width="11.140625" style="446" bestFit="1" customWidth="1"/>
    <col min="14111" max="14113" width="10.5703125" style="446"/>
    <col min="14114" max="14114" width="10.140625" style="446" customWidth="1"/>
    <col min="14115" max="14343" width="10.5703125" style="446"/>
    <col min="14344" max="14351" width="0" style="446" hidden="1" customWidth="1"/>
    <col min="14352" max="14354" width="3.7109375" style="446" customWidth="1"/>
    <col min="14355" max="14355" width="12.7109375" style="446" customWidth="1"/>
    <col min="14356" max="14356" width="47.42578125" style="446" customWidth="1"/>
    <col min="14357" max="14360" width="0" style="446" hidden="1" customWidth="1"/>
    <col min="14361" max="14361" width="11.7109375" style="446" customWidth="1"/>
    <col min="14362" max="14362" width="6.42578125" style="446" bestFit="1" customWidth="1"/>
    <col min="14363" max="14363" width="11.7109375" style="446" customWidth="1"/>
    <col min="14364" max="14364" width="0" style="446" hidden="1" customWidth="1"/>
    <col min="14365" max="14365" width="3.7109375" style="446" customWidth="1"/>
    <col min="14366" max="14366" width="11.140625" style="446" bestFit="1" customWidth="1"/>
    <col min="14367" max="14369" width="10.5703125" style="446"/>
    <col min="14370" max="14370" width="10.140625" style="446" customWidth="1"/>
    <col min="14371" max="14599" width="10.5703125" style="446"/>
    <col min="14600" max="14607" width="0" style="446" hidden="1" customWidth="1"/>
    <col min="14608" max="14610" width="3.7109375" style="446" customWidth="1"/>
    <col min="14611" max="14611" width="12.7109375" style="446" customWidth="1"/>
    <col min="14612" max="14612" width="47.42578125" style="446" customWidth="1"/>
    <col min="14613" max="14616" width="0" style="446" hidden="1" customWidth="1"/>
    <col min="14617" max="14617" width="11.7109375" style="446" customWidth="1"/>
    <col min="14618" max="14618" width="6.42578125" style="446" bestFit="1" customWidth="1"/>
    <col min="14619" max="14619" width="11.7109375" style="446" customWidth="1"/>
    <col min="14620" max="14620" width="0" style="446" hidden="1" customWidth="1"/>
    <col min="14621" max="14621" width="3.7109375" style="446" customWidth="1"/>
    <col min="14622" max="14622" width="11.140625" style="446" bestFit="1" customWidth="1"/>
    <col min="14623" max="14625" width="10.5703125" style="446"/>
    <col min="14626" max="14626" width="10.140625" style="446" customWidth="1"/>
    <col min="14627" max="14855" width="10.5703125" style="446"/>
    <col min="14856" max="14863" width="0" style="446" hidden="1" customWidth="1"/>
    <col min="14864" max="14866" width="3.7109375" style="446" customWidth="1"/>
    <col min="14867" max="14867" width="12.7109375" style="446" customWidth="1"/>
    <col min="14868" max="14868" width="47.42578125" style="446" customWidth="1"/>
    <col min="14869" max="14872" width="0" style="446" hidden="1" customWidth="1"/>
    <col min="14873" max="14873" width="11.7109375" style="446" customWidth="1"/>
    <col min="14874" max="14874" width="6.42578125" style="446" bestFit="1" customWidth="1"/>
    <col min="14875" max="14875" width="11.7109375" style="446" customWidth="1"/>
    <col min="14876" max="14876" width="0" style="446" hidden="1" customWidth="1"/>
    <col min="14877" max="14877" width="3.7109375" style="446" customWidth="1"/>
    <col min="14878" max="14878" width="11.140625" style="446" bestFit="1" customWidth="1"/>
    <col min="14879" max="14881" width="10.5703125" style="446"/>
    <col min="14882" max="14882" width="10.140625" style="446" customWidth="1"/>
    <col min="14883" max="15111" width="10.5703125" style="446"/>
    <col min="15112" max="15119" width="0" style="446" hidden="1" customWidth="1"/>
    <col min="15120" max="15122" width="3.7109375" style="446" customWidth="1"/>
    <col min="15123" max="15123" width="12.7109375" style="446" customWidth="1"/>
    <col min="15124" max="15124" width="47.42578125" style="446" customWidth="1"/>
    <col min="15125" max="15128" width="0" style="446" hidden="1" customWidth="1"/>
    <col min="15129" max="15129" width="11.7109375" style="446" customWidth="1"/>
    <col min="15130" max="15130" width="6.42578125" style="446" bestFit="1" customWidth="1"/>
    <col min="15131" max="15131" width="11.7109375" style="446" customWidth="1"/>
    <col min="15132" max="15132" width="0" style="446" hidden="1" customWidth="1"/>
    <col min="15133" max="15133" width="3.7109375" style="446" customWidth="1"/>
    <col min="15134" max="15134" width="11.140625" style="446" bestFit="1" customWidth="1"/>
    <col min="15135" max="15137" width="10.5703125" style="446"/>
    <col min="15138" max="15138" width="10.140625" style="446" customWidth="1"/>
    <col min="15139" max="15367" width="10.5703125" style="446"/>
    <col min="15368" max="15375" width="0" style="446" hidden="1" customWidth="1"/>
    <col min="15376" max="15378" width="3.7109375" style="446" customWidth="1"/>
    <col min="15379" max="15379" width="12.7109375" style="446" customWidth="1"/>
    <col min="15380" max="15380" width="47.42578125" style="446" customWidth="1"/>
    <col min="15381" max="15384" width="0" style="446" hidden="1" customWidth="1"/>
    <col min="15385" max="15385" width="11.7109375" style="446" customWidth="1"/>
    <col min="15386" max="15386" width="6.42578125" style="446" bestFit="1" customWidth="1"/>
    <col min="15387" max="15387" width="11.7109375" style="446" customWidth="1"/>
    <col min="15388" max="15388" width="0" style="446" hidden="1" customWidth="1"/>
    <col min="15389" max="15389" width="3.7109375" style="446" customWidth="1"/>
    <col min="15390" max="15390" width="11.140625" style="446" bestFit="1" customWidth="1"/>
    <col min="15391" max="15393" width="10.5703125" style="446"/>
    <col min="15394" max="15394" width="10.140625" style="446" customWidth="1"/>
    <col min="15395" max="15623" width="10.5703125" style="446"/>
    <col min="15624" max="15631" width="0" style="446" hidden="1" customWidth="1"/>
    <col min="15632" max="15634" width="3.7109375" style="446" customWidth="1"/>
    <col min="15635" max="15635" width="12.7109375" style="446" customWidth="1"/>
    <col min="15636" max="15636" width="47.42578125" style="446" customWidth="1"/>
    <col min="15637" max="15640" width="0" style="446" hidden="1" customWidth="1"/>
    <col min="15641" max="15641" width="11.7109375" style="446" customWidth="1"/>
    <col min="15642" max="15642" width="6.42578125" style="446" bestFit="1" customWidth="1"/>
    <col min="15643" max="15643" width="11.7109375" style="446" customWidth="1"/>
    <col min="15644" max="15644" width="0" style="446" hidden="1" customWidth="1"/>
    <col min="15645" max="15645" width="3.7109375" style="446" customWidth="1"/>
    <col min="15646" max="15646" width="11.140625" style="446" bestFit="1" customWidth="1"/>
    <col min="15647" max="15649" width="10.5703125" style="446"/>
    <col min="15650" max="15650" width="10.140625" style="446" customWidth="1"/>
    <col min="15651" max="15879" width="10.5703125" style="446"/>
    <col min="15880" max="15887" width="0" style="446" hidden="1" customWidth="1"/>
    <col min="15888" max="15890" width="3.7109375" style="446" customWidth="1"/>
    <col min="15891" max="15891" width="12.7109375" style="446" customWidth="1"/>
    <col min="15892" max="15892" width="47.42578125" style="446" customWidth="1"/>
    <col min="15893" max="15896" width="0" style="446" hidden="1" customWidth="1"/>
    <col min="15897" max="15897" width="11.7109375" style="446" customWidth="1"/>
    <col min="15898" max="15898" width="6.42578125" style="446" bestFit="1" customWidth="1"/>
    <col min="15899" max="15899" width="11.7109375" style="446" customWidth="1"/>
    <col min="15900" max="15900" width="0" style="446" hidden="1" customWidth="1"/>
    <col min="15901" max="15901" width="3.7109375" style="446" customWidth="1"/>
    <col min="15902" max="15902" width="11.140625" style="446" bestFit="1" customWidth="1"/>
    <col min="15903" max="15905" width="10.5703125" style="446"/>
    <col min="15906" max="15906" width="10.140625" style="446" customWidth="1"/>
    <col min="15907" max="16135" width="10.5703125" style="446"/>
    <col min="16136" max="16143" width="0" style="446" hidden="1" customWidth="1"/>
    <col min="16144" max="16146" width="3.7109375" style="446" customWidth="1"/>
    <col min="16147" max="16147" width="12.7109375" style="446" customWidth="1"/>
    <col min="16148" max="16148" width="47.42578125" style="446" customWidth="1"/>
    <col min="16149" max="16152" width="0" style="446" hidden="1" customWidth="1"/>
    <col min="16153" max="16153" width="11.7109375" style="446" customWidth="1"/>
    <col min="16154" max="16154" width="6.42578125" style="446" bestFit="1" customWidth="1"/>
    <col min="16155" max="16155" width="11.7109375" style="446" customWidth="1"/>
    <col min="16156" max="16156" width="0" style="446" hidden="1" customWidth="1"/>
    <col min="16157" max="16157" width="3.7109375" style="446" customWidth="1"/>
    <col min="16158" max="16158" width="11.140625" style="446" bestFit="1" customWidth="1"/>
    <col min="16159" max="16161" width="10.5703125" style="446"/>
    <col min="16162" max="16162" width="10.140625" style="446" customWidth="1"/>
    <col min="16163" max="16384" width="10.5703125" style="446"/>
  </cols>
  <sheetData>
    <row r="1" spans="1:41" hidden="1"/>
    <row r="2" spans="1:41" hidden="1"/>
    <row r="3" spans="1:41" hidden="1"/>
    <row r="4" spans="1:41" ht="3" customHeight="1">
      <c r="J4" s="451"/>
      <c r="K4" s="451"/>
      <c r="L4" s="447"/>
      <c r="M4" s="447"/>
      <c r="N4" s="447"/>
      <c r="O4" s="454"/>
      <c r="P4" s="454"/>
      <c r="Q4" s="454"/>
      <c r="R4" s="454"/>
      <c r="S4" s="454"/>
      <c r="T4" s="454"/>
      <c r="U4" s="447"/>
      <c r="V4" s="945"/>
      <c r="W4" s="945"/>
      <c r="X4" s="945"/>
      <c r="Y4" s="945"/>
      <c r="Z4" s="945"/>
      <c r="AA4" s="945"/>
      <c r="AB4" s="1069"/>
    </row>
    <row r="5" spans="1:41" ht="22.5" customHeight="1">
      <c r="J5" s="451"/>
      <c r="K5" s="451"/>
      <c r="L5" s="1299" t="s">
        <v>616</v>
      </c>
      <c r="M5" s="1299"/>
      <c r="N5" s="1299"/>
      <c r="O5" s="1299"/>
      <c r="P5" s="1299"/>
      <c r="Q5" s="1299"/>
      <c r="R5" s="1299"/>
      <c r="S5" s="1299"/>
      <c r="T5" s="1299"/>
      <c r="U5" s="466"/>
      <c r="V5" s="547"/>
      <c r="W5" s="547"/>
      <c r="X5" s="547"/>
      <c r="Y5" s="547"/>
      <c r="Z5" s="547"/>
      <c r="AA5" s="547"/>
      <c r="AB5" s="547"/>
    </row>
    <row r="6" spans="1:41" ht="3" customHeight="1">
      <c r="J6" s="451"/>
      <c r="K6" s="451"/>
      <c r="L6" s="447"/>
      <c r="M6" s="447"/>
      <c r="N6" s="447"/>
      <c r="O6" s="450"/>
      <c r="P6" s="450"/>
      <c r="Q6" s="450"/>
      <c r="R6" s="450"/>
      <c r="S6" s="450"/>
      <c r="T6" s="450"/>
      <c r="U6" s="447"/>
      <c r="V6" s="1073"/>
      <c r="W6" s="1073"/>
      <c r="X6" s="1073"/>
      <c r="Y6" s="1073"/>
      <c r="Z6" s="1073"/>
      <c r="AA6" s="1073"/>
      <c r="AB6" s="1069"/>
    </row>
    <row r="7" spans="1:41" s="745" customFormat="1" ht="11.25" hidden="1">
      <c r="A7" s="1117"/>
      <c r="B7" s="1117"/>
      <c r="C7" s="1117"/>
      <c r="D7" s="1117"/>
      <c r="E7" s="1117"/>
      <c r="F7" s="1117"/>
      <c r="G7" s="1117"/>
      <c r="H7" s="1117"/>
      <c r="L7" s="1167"/>
      <c r="M7" s="1040"/>
      <c r="O7" s="1305"/>
      <c r="P7" s="1305"/>
      <c r="Q7" s="1305"/>
      <c r="R7" s="1305"/>
      <c r="S7" s="1305"/>
      <c r="T7" s="1305"/>
      <c r="U7" s="779"/>
      <c r="V7"/>
      <c r="W7"/>
      <c r="X7"/>
      <c r="Y7"/>
      <c r="Z7"/>
      <c r="AA7"/>
      <c r="AB7"/>
      <c r="AC7" s="779"/>
      <c r="AE7" s="1117"/>
      <c r="AF7" s="1117"/>
      <c r="AG7" s="1117"/>
      <c r="AH7" s="1117"/>
      <c r="AI7" s="1117"/>
    </row>
    <row r="8" spans="1:41"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634"/>
      <c r="V8"/>
      <c r="W8"/>
      <c r="X8"/>
      <c r="Y8"/>
      <c r="Z8"/>
      <c r="AA8"/>
      <c r="AB8"/>
      <c r="AE8" s="474"/>
      <c r="AF8" s="474"/>
      <c r="AG8" s="474"/>
      <c r="AH8" s="474"/>
      <c r="AI8" s="474"/>
      <c r="AJ8" s="474"/>
      <c r="AK8" s="474"/>
      <c r="AL8" s="474"/>
      <c r="AM8" s="474"/>
      <c r="AN8" s="474"/>
      <c r="AO8" s="474"/>
    </row>
    <row r="9" spans="1:41"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634"/>
      <c r="V9"/>
      <c r="W9"/>
      <c r="X9"/>
      <c r="Y9"/>
      <c r="Z9"/>
      <c r="AA9"/>
      <c r="AB9"/>
      <c r="AE9" s="474"/>
      <c r="AF9" s="474"/>
      <c r="AG9" s="474"/>
      <c r="AH9" s="474"/>
      <c r="AI9" s="474"/>
      <c r="AJ9" s="474"/>
      <c r="AK9" s="474"/>
      <c r="AL9" s="474"/>
      <c r="AM9" s="474"/>
      <c r="AN9" s="474"/>
      <c r="AO9" s="474"/>
    </row>
    <row r="10" spans="1:41" s="745" customFormat="1" ht="11.25" hidden="1">
      <c r="A10" s="1117"/>
      <c r="B10" s="1117"/>
      <c r="C10" s="1117"/>
      <c r="D10" s="1117"/>
      <c r="E10" s="1117"/>
      <c r="F10" s="1117"/>
      <c r="G10" s="1117"/>
      <c r="H10" s="1117"/>
      <c r="L10" s="1167"/>
      <c r="M10" s="1040"/>
      <c r="O10" s="1305"/>
      <c r="P10" s="1305"/>
      <c r="Q10" s="1305"/>
      <c r="R10" s="1305"/>
      <c r="S10" s="1305"/>
      <c r="T10" s="1305"/>
      <c r="U10" s="779"/>
      <c r="V10"/>
      <c r="W10"/>
      <c r="X10"/>
      <c r="Y10"/>
      <c r="Z10"/>
      <c r="AA10"/>
      <c r="AB10"/>
      <c r="AC10" s="779"/>
      <c r="AE10" s="1117"/>
      <c r="AF10" s="1117"/>
      <c r="AG10" s="1117"/>
      <c r="AH10" s="1117"/>
      <c r="AI10" s="1117"/>
    </row>
    <row r="11" spans="1:41" s="461" customFormat="1" ht="11.25" hidden="1">
      <c r="G11" s="460"/>
      <c r="H11" s="460"/>
      <c r="L11" s="1300"/>
      <c r="M11" s="1300"/>
      <c r="N11" s="458"/>
      <c r="O11" s="1332"/>
      <c r="P11" s="1332"/>
      <c r="Q11" s="1332"/>
      <c r="R11" s="1332"/>
      <c r="S11" s="1332"/>
      <c r="T11" s="1332"/>
      <c r="U11" s="472" t="s">
        <v>370</v>
      </c>
      <c r="V11" s="1332"/>
      <c r="W11" s="1332"/>
      <c r="X11" s="1332"/>
      <c r="Y11" s="1332"/>
      <c r="Z11" s="1332"/>
      <c r="AA11" s="1332"/>
      <c r="AB11" s="958" t="s">
        <v>370</v>
      </c>
      <c r="AE11" s="474"/>
      <c r="AF11" s="474"/>
      <c r="AG11" s="474"/>
      <c r="AH11" s="474"/>
      <c r="AI11" s="474"/>
      <c r="AJ11" s="474"/>
      <c r="AK11" s="474"/>
      <c r="AL11" s="474"/>
      <c r="AM11" s="474"/>
      <c r="AN11" s="474"/>
      <c r="AO11" s="474"/>
    </row>
    <row r="12" spans="1:41">
      <c r="J12" s="451"/>
      <c r="K12" s="451"/>
      <c r="L12" s="447"/>
      <c r="M12" s="447"/>
      <c r="N12" s="447"/>
      <c r="O12" s="1331"/>
      <c r="P12" s="1331"/>
      <c r="Q12" s="1331"/>
      <c r="R12" s="1331"/>
      <c r="S12" s="1331"/>
      <c r="T12" s="1331"/>
      <c r="U12" s="1331"/>
      <c r="V12" s="1331" t="s">
        <v>2372</v>
      </c>
      <c r="W12" s="1331"/>
      <c r="X12" s="1331"/>
      <c r="Y12" s="1331"/>
      <c r="Z12" s="1331"/>
      <c r="AA12" s="1331"/>
      <c r="AB12" s="1331"/>
    </row>
    <row r="13" spans="1:41">
      <c r="J13" s="451"/>
      <c r="K13" s="451"/>
      <c r="L13" s="1230" t="s">
        <v>444</v>
      </c>
      <c r="M13" s="1230"/>
      <c r="N13" s="1230"/>
      <c r="O13" s="1230"/>
      <c r="P13" s="1230"/>
      <c r="Q13" s="1230"/>
      <c r="R13" s="1230"/>
      <c r="S13" s="1230"/>
      <c r="T13" s="1230"/>
      <c r="U13" s="1230"/>
      <c r="V13" s="1230"/>
      <c r="W13" s="1230"/>
      <c r="X13" s="1230"/>
      <c r="Y13" s="1230"/>
      <c r="Z13" s="1230"/>
      <c r="AA13" s="1230"/>
      <c r="AB13" s="1230"/>
      <c r="AC13" s="1230"/>
      <c r="AD13" s="1230" t="s">
        <v>445</v>
      </c>
    </row>
    <row r="14" spans="1:41" ht="14.25" customHeight="1">
      <c r="J14" s="451"/>
      <c r="K14" s="451"/>
      <c r="L14" s="1313" t="s">
        <v>90</v>
      </c>
      <c r="M14" s="1313" t="s">
        <v>602</v>
      </c>
      <c r="N14" s="490"/>
      <c r="O14" s="1314" t="s">
        <v>604</v>
      </c>
      <c r="P14" s="1315"/>
      <c r="Q14" s="1315"/>
      <c r="R14" s="1315"/>
      <c r="S14" s="1315"/>
      <c r="T14" s="1316"/>
      <c r="U14" s="1296" t="s">
        <v>338</v>
      </c>
      <c r="V14" s="1314" t="s">
        <v>604</v>
      </c>
      <c r="W14" s="1315"/>
      <c r="X14" s="1315"/>
      <c r="Y14" s="1315"/>
      <c r="Z14" s="1315"/>
      <c r="AA14" s="1316"/>
      <c r="AB14" s="1296" t="s">
        <v>338</v>
      </c>
      <c r="AC14" s="1310" t="s">
        <v>273</v>
      </c>
      <c r="AD14" s="1230"/>
    </row>
    <row r="15" spans="1:41" s="492" customFormat="1" ht="14.25" customHeight="1">
      <c r="G15" s="500"/>
      <c r="H15" s="500"/>
      <c r="I15" s="500"/>
      <c r="J15" s="498"/>
      <c r="K15" s="498"/>
      <c r="L15" s="1313"/>
      <c r="M15" s="1313"/>
      <c r="N15" s="490"/>
      <c r="O15" s="1319" t="s">
        <v>578</v>
      </c>
      <c r="P15" s="1317" t="s">
        <v>269</v>
      </c>
      <c r="Q15" s="1318"/>
      <c r="R15" s="1294" t="s">
        <v>615</v>
      </c>
      <c r="S15" s="1294"/>
      <c r="T15" s="1295"/>
      <c r="U15" s="1297"/>
      <c r="V15" s="1319" t="s">
        <v>578</v>
      </c>
      <c r="W15" s="1317" t="s">
        <v>269</v>
      </c>
      <c r="X15" s="1318"/>
      <c r="Y15" s="1294" t="s">
        <v>615</v>
      </c>
      <c r="Z15" s="1294"/>
      <c r="AA15" s="1295"/>
      <c r="AB15" s="1297"/>
      <c r="AC15" s="1311"/>
      <c r="AD15" s="1230"/>
      <c r="AE15" s="553"/>
      <c r="AF15" s="553"/>
      <c r="AG15" s="553"/>
      <c r="AH15" s="553"/>
      <c r="AI15" s="553"/>
      <c r="AJ15" s="553"/>
      <c r="AK15" s="553"/>
      <c r="AL15" s="553"/>
      <c r="AM15" s="553"/>
      <c r="AN15" s="553"/>
      <c r="AO15" s="553"/>
    </row>
    <row r="16" spans="1:41" ht="33.75">
      <c r="J16" s="451"/>
      <c r="K16" s="451"/>
      <c r="L16" s="1313"/>
      <c r="M16" s="1313"/>
      <c r="N16" s="489"/>
      <c r="O16" s="1320"/>
      <c r="P16" s="504" t="s">
        <v>670</v>
      </c>
      <c r="Q16" s="504" t="s">
        <v>671</v>
      </c>
      <c r="R16" s="505" t="s">
        <v>272</v>
      </c>
      <c r="S16" s="1308" t="s">
        <v>271</v>
      </c>
      <c r="T16" s="1309"/>
      <c r="U16" s="1298"/>
      <c r="V16" s="1320"/>
      <c r="W16" s="718" t="s">
        <v>670</v>
      </c>
      <c r="X16" s="718" t="s">
        <v>671</v>
      </c>
      <c r="Y16" s="1190" t="s">
        <v>272</v>
      </c>
      <c r="Z16" s="1308" t="s">
        <v>271</v>
      </c>
      <c r="AA16" s="1309"/>
      <c r="AB16" s="1298"/>
      <c r="AC16" s="1312"/>
      <c r="AD16" s="1230"/>
    </row>
    <row r="17" spans="1:41">
      <c r="J17" s="451"/>
      <c r="K17" s="459">
        <v>1</v>
      </c>
      <c r="L17" s="448" t="s">
        <v>91</v>
      </c>
      <c r="M17" s="448" t="s">
        <v>47</v>
      </c>
      <c r="N17" s="465" t="s">
        <v>47</v>
      </c>
      <c r="O17" s="457">
        <f ca="1">OFFSET(O17,0,-1)+1</f>
        <v>3</v>
      </c>
      <c r="P17" s="457">
        <f ca="1">OFFSET(P17,0,-1)+1</f>
        <v>4</v>
      </c>
      <c r="Q17" s="457">
        <f ca="1">OFFSET(Q17,0,-1)+1</f>
        <v>5</v>
      </c>
      <c r="R17" s="457">
        <f ca="1">OFFSET(R17,0,-1)+1</f>
        <v>6</v>
      </c>
      <c r="S17" s="1301">
        <f ca="1">OFFSET(S17,0,-1)+1</f>
        <v>7</v>
      </c>
      <c r="T17" s="1301"/>
      <c r="U17" s="457">
        <f ca="1">OFFSET(U17,0,-2)+1</f>
        <v>8</v>
      </c>
      <c r="V17" s="1191">
        <f ca="1">OFFSET(V17,0,-1)+1</f>
        <v>9</v>
      </c>
      <c r="W17" s="1191">
        <f ca="1">OFFSET(W17,0,-1)+1</f>
        <v>10</v>
      </c>
      <c r="X17" s="1191">
        <f ca="1">OFFSET(X17,0,-1)+1</f>
        <v>11</v>
      </c>
      <c r="Y17" s="1191">
        <f ca="1">OFFSET(Y17,0,-1)+1</f>
        <v>12</v>
      </c>
      <c r="Z17" s="1301">
        <f ca="1">OFFSET(Z17,0,-1)+1</f>
        <v>13</v>
      </c>
      <c r="AA17" s="1301"/>
      <c r="AB17" s="1191">
        <f ca="1">OFFSET(AB17,0,-2)+1</f>
        <v>14</v>
      </c>
      <c r="AC17" s="464">
        <f ca="1">OFFSET(AC17,0,-1)</f>
        <v>14</v>
      </c>
      <c r="AD17" s="457">
        <f ca="1">OFFSET(AD17,0,-1)+1</f>
        <v>15</v>
      </c>
    </row>
    <row r="18" spans="1:41" ht="22.5">
      <c r="A18" s="1284">
        <v>1</v>
      </c>
      <c r="B18" s="887"/>
      <c r="C18" s="887"/>
      <c r="D18" s="887"/>
      <c r="E18" s="888"/>
      <c r="F18" s="889"/>
      <c r="G18" s="889"/>
      <c r="H18" s="889"/>
      <c r="I18" s="890"/>
      <c r="J18" s="885"/>
      <c r="K18" s="892"/>
      <c r="L18" s="561">
        <f>mergeValue(A18)</f>
        <v>1</v>
      </c>
      <c r="M18" s="609" t="s">
        <v>19</v>
      </c>
      <c r="N18" s="548"/>
      <c r="O18" s="1327" t="str">
        <f>IF('Перечень тарифов'!J36="","","" &amp; 'Перечень тарифов'!J36 &amp; "")</f>
        <v>Тариф на услуги по передаче тепловой энергии в паре</v>
      </c>
      <c r="P18" s="1327"/>
      <c r="Q18" s="1327"/>
      <c r="R18" s="1327"/>
      <c r="S18" s="1327"/>
      <c r="T18" s="1327"/>
      <c r="U18" s="1327"/>
      <c r="V18" s="1327"/>
      <c r="W18" s="1327"/>
      <c r="X18" s="1327"/>
      <c r="Y18" s="1327"/>
      <c r="Z18" s="1327"/>
      <c r="AA18" s="1327"/>
      <c r="AB18" s="1327"/>
      <c r="AC18" s="1327"/>
      <c r="AD18" s="1125" t="s">
        <v>718</v>
      </c>
    </row>
    <row r="19" spans="1:41" ht="22.5">
      <c r="A19" s="1284"/>
      <c r="B19" s="1284">
        <v>1</v>
      </c>
      <c r="C19" s="887"/>
      <c r="D19" s="887"/>
      <c r="E19" s="889"/>
      <c r="F19" s="889"/>
      <c r="G19" s="889"/>
      <c r="H19" s="889"/>
      <c r="I19" s="884"/>
      <c r="J19" s="883"/>
      <c r="K19" s="886"/>
      <c r="L19" s="561" t="str">
        <f>mergeValue(A19) &amp;"."&amp; mergeValue(B19)</f>
        <v>1.1</v>
      </c>
      <c r="M19" s="515" t="s">
        <v>15</v>
      </c>
      <c r="N19" s="548"/>
      <c r="O19" s="1327" t="str">
        <f>IF('Перечень тарифов'!N36="","","" &amp; 'Перечень тарифов'!N36 &amp; "")</f>
        <v>городской округ город Волжский, городской округ город Волжский (18710000);</v>
      </c>
      <c r="P19" s="1327"/>
      <c r="Q19" s="1327"/>
      <c r="R19" s="1327"/>
      <c r="S19" s="1327"/>
      <c r="T19" s="1327"/>
      <c r="U19" s="1327"/>
      <c r="V19" s="1327"/>
      <c r="W19" s="1327"/>
      <c r="X19" s="1327"/>
      <c r="Y19" s="1327"/>
      <c r="Z19" s="1327"/>
      <c r="AA19" s="1327"/>
      <c r="AB19" s="1327"/>
      <c r="AC19" s="1327"/>
      <c r="AD19" s="1125" t="s">
        <v>459</v>
      </c>
    </row>
    <row r="20" spans="1:41" hidden="1">
      <c r="A20" s="1284"/>
      <c r="B20" s="1284"/>
      <c r="C20" s="1284">
        <v>1</v>
      </c>
      <c r="D20" s="887"/>
      <c r="E20" s="889"/>
      <c r="F20" s="889"/>
      <c r="G20" s="889"/>
      <c r="H20" s="889"/>
      <c r="I20" s="891"/>
      <c r="J20" s="883"/>
      <c r="K20" s="886"/>
      <c r="L20" s="561" t="str">
        <f>mergeValue(A20) &amp;"."&amp; mergeValue(B20)&amp;"."&amp; mergeValue(C20)</f>
        <v>1.1.1</v>
      </c>
      <c r="M20" s="516"/>
      <c r="N20" s="548"/>
      <c r="O20" s="1327"/>
      <c r="P20" s="1327"/>
      <c r="Q20" s="1327"/>
      <c r="R20" s="1327"/>
      <c r="S20" s="1327"/>
      <c r="T20" s="1327"/>
      <c r="U20" s="1327"/>
      <c r="V20" s="1327"/>
      <c r="W20" s="1327"/>
      <c r="X20" s="1327"/>
      <c r="Y20" s="1327"/>
      <c r="Z20" s="1327"/>
      <c r="AA20" s="1327"/>
      <c r="AB20" s="1327"/>
      <c r="AC20" s="1327"/>
      <c r="AD20" s="1125"/>
    </row>
    <row r="21" spans="1:41" hidden="1">
      <c r="A21" s="1284"/>
      <c r="B21" s="1284"/>
      <c r="C21" s="1284"/>
      <c r="D21" s="1284">
        <v>1</v>
      </c>
      <c r="E21" s="889"/>
      <c r="F21" s="889"/>
      <c r="G21" s="889"/>
      <c r="H21" s="889"/>
      <c r="I21" s="891"/>
      <c r="J21" s="883"/>
      <c r="K21" s="886"/>
      <c r="L21" s="561" t="str">
        <f>mergeValue(A21) &amp;"."&amp; mergeValue(B21)&amp;"."&amp; mergeValue(C21)&amp;"."&amp; mergeValue(D21)</f>
        <v>1.1.1.1</v>
      </c>
      <c r="M21" s="517"/>
      <c r="N21" s="548"/>
      <c r="O21" s="1327"/>
      <c r="P21" s="1327"/>
      <c r="Q21" s="1327"/>
      <c r="R21" s="1327"/>
      <c r="S21" s="1327"/>
      <c r="T21" s="1327"/>
      <c r="U21" s="1327"/>
      <c r="V21" s="1327"/>
      <c r="W21" s="1327"/>
      <c r="X21" s="1327"/>
      <c r="Y21" s="1327"/>
      <c r="Z21" s="1327"/>
      <c r="AA21" s="1327"/>
      <c r="AB21" s="1327"/>
      <c r="AC21" s="1327"/>
      <c r="AD21" s="1125"/>
    </row>
    <row r="22" spans="1:41" ht="11.25" hidden="1" customHeight="1">
      <c r="A22" s="1284"/>
      <c r="B22" s="1284"/>
      <c r="C22" s="1284"/>
      <c r="D22" s="1284"/>
      <c r="E22" s="1284">
        <v>1</v>
      </c>
      <c r="F22" s="889"/>
      <c r="G22" s="889"/>
      <c r="H22" s="887">
        <v>1</v>
      </c>
      <c r="I22" s="1284">
        <v>1</v>
      </c>
      <c r="J22" s="889"/>
      <c r="K22" s="894"/>
      <c r="L22" s="561"/>
      <c r="M22" s="523"/>
      <c r="N22" s="549"/>
      <c r="O22" s="599"/>
      <c r="P22" s="599"/>
      <c r="Q22" s="599"/>
      <c r="R22" s="599"/>
      <c r="S22" s="599"/>
      <c r="T22" s="599"/>
      <c r="U22" s="599"/>
      <c r="V22" s="1193"/>
      <c r="W22" s="1193"/>
      <c r="X22" s="1193"/>
      <c r="Y22" s="1193"/>
      <c r="Z22" s="1193"/>
      <c r="AA22" s="1193"/>
      <c r="AB22" s="1193"/>
      <c r="AC22" s="477"/>
      <c r="AD22" s="1086"/>
    </row>
    <row r="23" spans="1:41" ht="33.75">
      <c r="A23" s="1284"/>
      <c r="B23" s="1284"/>
      <c r="C23" s="1284"/>
      <c r="D23" s="1284"/>
      <c r="E23" s="1284"/>
      <c r="F23" s="1284">
        <v>1</v>
      </c>
      <c r="G23" s="887"/>
      <c r="H23" s="887"/>
      <c r="I23" s="1284"/>
      <c r="J23" s="1284">
        <v>1</v>
      </c>
      <c r="K23" s="895"/>
      <c r="L23" s="561" t="str">
        <f>mergeValue(A23) &amp;"."&amp; mergeValue(B23)&amp;"."&amp; mergeValue(C23)&amp;"."&amp; mergeValue(D23)&amp;"."&amp;  mergeValue(F23)</f>
        <v>1.1.1.1.1</v>
      </c>
      <c r="M23" s="524" t="s">
        <v>9</v>
      </c>
      <c r="N23" s="549"/>
      <c r="O23" s="1286" t="s">
        <v>3</v>
      </c>
      <c r="P23" s="1286"/>
      <c r="Q23" s="1286"/>
      <c r="R23" s="1286"/>
      <c r="S23" s="1286"/>
      <c r="T23" s="1286"/>
      <c r="U23" s="1286"/>
      <c r="V23" s="1286"/>
      <c r="W23" s="1286"/>
      <c r="X23" s="1286"/>
      <c r="Y23" s="1286"/>
      <c r="Z23" s="1286"/>
      <c r="AA23" s="1286"/>
      <c r="AB23" s="1286"/>
      <c r="AC23" s="1286"/>
      <c r="AD23" s="1125" t="s">
        <v>720</v>
      </c>
      <c r="AF23" s="473" t="str">
        <f>strCheckUnique(AG23:AG26)</f>
        <v/>
      </c>
      <c r="AH23" s="473"/>
    </row>
    <row r="24" spans="1:41" ht="99" customHeight="1">
      <c r="A24" s="1284"/>
      <c r="B24" s="1284"/>
      <c r="C24" s="1284"/>
      <c r="D24" s="1284"/>
      <c r="E24" s="1284"/>
      <c r="F24" s="1284"/>
      <c r="G24" s="887">
        <v>1</v>
      </c>
      <c r="H24" s="887"/>
      <c r="I24" s="1284"/>
      <c r="J24" s="1284"/>
      <c r="K24" s="895">
        <v>1</v>
      </c>
      <c r="L24" s="561" t="str">
        <f>mergeValue(A24) &amp;"."&amp; mergeValue(B24)&amp;"."&amp; mergeValue(C24)&amp;"."&amp; mergeValue(D24)&amp;"."&amp; mergeValue(F24)&amp;"."&amp; mergeValue(G24)</f>
        <v>1.1.1.1.1.1</v>
      </c>
      <c r="M24" s="1084" t="s">
        <v>606</v>
      </c>
      <c r="N24" s="554"/>
      <c r="O24" s="648">
        <v>464.8</v>
      </c>
      <c r="P24" s="531"/>
      <c r="Q24" s="1034"/>
      <c r="R24" s="1290" t="s">
        <v>1698</v>
      </c>
      <c r="S24" s="1292" t="s">
        <v>82</v>
      </c>
      <c r="T24" s="1290" t="s">
        <v>2397</v>
      </c>
      <c r="U24" s="1292" t="s">
        <v>82</v>
      </c>
      <c r="V24" s="648">
        <v>464.8</v>
      </c>
      <c r="W24" s="725"/>
      <c r="X24" s="1034"/>
      <c r="Y24" s="1290" t="s">
        <v>2398</v>
      </c>
      <c r="Z24" s="1292" t="s">
        <v>82</v>
      </c>
      <c r="AA24" s="1290" t="s">
        <v>1699</v>
      </c>
      <c r="AB24" s="1292" t="s">
        <v>83</v>
      </c>
      <c r="AC24" s="546"/>
      <c r="AD24" s="1302" t="s">
        <v>733</v>
      </c>
      <c r="AE24" s="469" t="str">
        <f>strCheckDate(O25:AC25)</f>
        <v/>
      </c>
      <c r="AF24" s="473"/>
      <c r="AG24" s="473" t="str">
        <f>IF(M24="","",M24 )</f>
        <v>пар</v>
      </c>
      <c r="AH24" s="473"/>
      <c r="AI24" s="473"/>
      <c r="AJ24" s="473"/>
    </row>
    <row r="25" spans="1:41" ht="11.25" hidden="1" customHeight="1">
      <c r="A25" s="1284"/>
      <c r="B25" s="1284"/>
      <c r="C25" s="1284"/>
      <c r="D25" s="1284"/>
      <c r="E25" s="1284"/>
      <c r="F25" s="1284"/>
      <c r="G25" s="887"/>
      <c r="H25" s="887"/>
      <c r="I25" s="1284"/>
      <c r="J25" s="1284"/>
      <c r="K25" s="895"/>
      <c r="L25" s="568"/>
      <c r="M25" s="614"/>
      <c r="N25" s="554"/>
      <c r="O25" s="531"/>
      <c r="P25" s="531"/>
      <c r="Q25" s="552" t="str">
        <f>R24 &amp; "-" &amp; T24</f>
        <v>01.01.2020-30.06.2020</v>
      </c>
      <c r="R25" s="1291"/>
      <c r="S25" s="1292"/>
      <c r="T25" s="1291"/>
      <c r="U25" s="1292"/>
      <c r="V25" s="725"/>
      <c r="W25" s="725"/>
      <c r="X25" s="731" t="str">
        <f>Y24 &amp; "-" &amp; AA24</f>
        <v>01.07.2020-31.12.2020</v>
      </c>
      <c r="Y25" s="1291"/>
      <c r="Z25" s="1292"/>
      <c r="AA25" s="1291"/>
      <c r="AB25" s="1292"/>
      <c r="AC25" s="546"/>
      <c r="AD25" s="1303"/>
    </row>
    <row r="26" spans="1:41" s="445" customFormat="1" ht="15" customHeight="1">
      <c r="A26" s="1284"/>
      <c r="B26" s="1284"/>
      <c r="C26" s="1284"/>
      <c r="D26" s="1284"/>
      <c r="E26" s="1284"/>
      <c r="F26" s="1284"/>
      <c r="G26" s="889"/>
      <c r="H26" s="887"/>
      <c r="I26" s="1284"/>
      <c r="J26" s="1284"/>
      <c r="K26" s="894"/>
      <c r="L26" s="507"/>
      <c r="M26" s="525" t="s">
        <v>24</v>
      </c>
      <c r="N26" s="520"/>
      <c r="O26" s="514"/>
      <c r="P26" s="514"/>
      <c r="Q26" s="514"/>
      <c r="R26" s="541"/>
      <c r="S26" s="533"/>
      <c r="T26" s="532"/>
      <c r="U26" s="520"/>
      <c r="V26" s="719"/>
      <c r="W26" s="719"/>
      <c r="X26" s="719"/>
      <c r="Y26" s="728"/>
      <c r="Z26" s="953"/>
      <c r="AA26" s="952"/>
      <c r="AB26" s="948"/>
      <c r="AC26" s="529"/>
      <c r="AD26" s="1304"/>
      <c r="AE26" s="470"/>
      <c r="AF26" s="470"/>
      <c r="AG26" s="470"/>
      <c r="AH26" s="470"/>
      <c r="AI26" s="470"/>
      <c r="AJ26" s="470"/>
      <c r="AK26" s="470"/>
      <c r="AL26" s="470"/>
      <c r="AM26" s="470"/>
      <c r="AN26" s="470"/>
      <c r="AO26" s="470"/>
    </row>
    <row r="27" spans="1:41" s="445" customFormat="1" ht="15" customHeight="1">
      <c r="A27" s="1284"/>
      <c r="B27" s="1284"/>
      <c r="C27" s="1284"/>
      <c r="D27" s="1284"/>
      <c r="E27" s="1284"/>
      <c r="F27" s="889"/>
      <c r="G27" s="889"/>
      <c r="H27" s="887"/>
      <c r="I27" s="1284"/>
      <c r="J27" s="889"/>
      <c r="K27" s="894"/>
      <c r="L27" s="507"/>
      <c r="M27" s="520" t="s">
        <v>10</v>
      </c>
      <c r="N27" s="519"/>
      <c r="O27" s="514"/>
      <c r="P27" s="514"/>
      <c r="Q27" s="514"/>
      <c r="R27" s="541"/>
      <c r="S27" s="533"/>
      <c r="T27" s="532"/>
      <c r="U27" s="519"/>
      <c r="V27" s="719"/>
      <c r="W27" s="719"/>
      <c r="X27" s="719"/>
      <c r="Y27" s="728"/>
      <c r="Z27" s="953"/>
      <c r="AA27" s="952"/>
      <c r="AB27" s="1083"/>
      <c r="AC27" s="533"/>
      <c r="AD27" s="529"/>
      <c r="AE27" s="470"/>
      <c r="AF27" s="470"/>
      <c r="AG27" s="470"/>
      <c r="AH27" s="470"/>
      <c r="AI27" s="470"/>
      <c r="AJ27" s="470"/>
      <c r="AK27" s="470"/>
      <c r="AL27" s="470"/>
      <c r="AM27" s="470"/>
      <c r="AN27" s="470"/>
      <c r="AO27" s="470"/>
    </row>
    <row r="28" spans="1:41" s="445" customFormat="1" ht="0.2" customHeight="1">
      <c r="A28" s="1284"/>
      <c r="B28" s="1284"/>
      <c r="C28" s="1284"/>
      <c r="D28" s="1284"/>
      <c r="E28" s="893"/>
      <c r="F28" s="889"/>
      <c r="G28" s="889"/>
      <c r="H28" s="889"/>
      <c r="I28" s="885"/>
      <c r="J28" s="882"/>
      <c r="K28" s="892"/>
      <c r="L28" s="507"/>
      <c r="M28" s="520"/>
      <c r="N28" s="518"/>
      <c r="O28" s="514"/>
      <c r="P28" s="514"/>
      <c r="Q28" s="514"/>
      <c r="R28" s="541"/>
      <c r="S28" s="533"/>
      <c r="T28" s="532"/>
      <c r="U28" s="518"/>
      <c r="V28" s="719"/>
      <c r="W28" s="719"/>
      <c r="X28" s="719"/>
      <c r="Y28" s="728"/>
      <c r="Z28" s="953"/>
      <c r="AA28" s="952"/>
      <c r="AB28" s="1082"/>
      <c r="AC28" s="533"/>
      <c r="AD28" s="529"/>
      <c r="AE28" s="470"/>
      <c r="AF28" s="470"/>
      <c r="AG28" s="470"/>
      <c r="AH28" s="470"/>
      <c r="AI28" s="470"/>
      <c r="AJ28" s="470"/>
      <c r="AK28" s="470"/>
      <c r="AL28" s="470"/>
      <c r="AM28" s="470"/>
      <c r="AN28" s="470"/>
      <c r="AO28" s="470"/>
    </row>
    <row r="29" spans="1:41" ht="3" customHeight="1">
      <c r="L29" s="455"/>
      <c r="M29" s="455"/>
      <c r="N29" s="455"/>
      <c r="O29" s="455"/>
      <c r="P29" s="455"/>
      <c r="Q29" s="455"/>
      <c r="R29" s="455"/>
      <c r="S29" s="455"/>
      <c r="T29" s="455"/>
      <c r="U29" s="455"/>
      <c r="V29" s="455"/>
      <c r="W29" s="455"/>
      <c r="X29" s="455"/>
      <c r="Y29" s="455"/>
      <c r="Z29" s="455"/>
      <c r="AA29" s="455"/>
      <c r="AB29" s="455"/>
    </row>
    <row r="30" spans="1:41" ht="123.75" customHeight="1">
      <c r="L30" s="1">
        <v>1</v>
      </c>
      <c r="M30" s="1277" t="s">
        <v>734</v>
      </c>
      <c r="N30" s="1277"/>
      <c r="O30" s="1277"/>
      <c r="P30" s="1277"/>
      <c r="Q30" s="1277"/>
      <c r="R30" s="1277"/>
      <c r="S30" s="1277"/>
      <c r="T30" s="1277"/>
      <c r="U30" s="1277"/>
      <c r="V30" s="1277"/>
      <c r="W30" s="1277"/>
      <c r="X30" s="1277"/>
      <c r="Y30" s="1277"/>
      <c r="Z30" s="1277"/>
      <c r="AA30" s="1277"/>
      <c r="AB30" s="1277"/>
      <c r="AC30" s="1277"/>
      <c r="AD30" s="1277"/>
    </row>
  </sheetData>
  <sheetProtection password="FA9C" sheet="1" objects="1" scenarios="1" formatColumns="0" formatRows="0"/>
  <dataConsolidate leftLabels="1"/>
  <mergeCells count="52">
    <mergeCell ref="V15:V16"/>
    <mergeCell ref="W15:X15"/>
    <mergeCell ref="Y15:AA15"/>
    <mergeCell ref="Z16:AA16"/>
    <mergeCell ref="M30:AD30"/>
    <mergeCell ref="AD24:AD26"/>
    <mergeCell ref="L13:AC13"/>
    <mergeCell ref="L14:L16"/>
    <mergeCell ref="M14:M16"/>
    <mergeCell ref="O14:T14"/>
    <mergeCell ref="U14:U16"/>
    <mergeCell ref="AC14:AC16"/>
    <mergeCell ref="O15:O16"/>
    <mergeCell ref="P15:Q15"/>
    <mergeCell ref="R15:T15"/>
    <mergeCell ref="S17:T17"/>
    <mergeCell ref="AD13:AD16"/>
    <mergeCell ref="Z17:AA17"/>
    <mergeCell ref="Y24:Y25"/>
    <mergeCell ref="V14:AA14"/>
    <mergeCell ref="O23:AC23"/>
    <mergeCell ref="R24:R25"/>
    <mergeCell ref="Z24:Z25"/>
    <mergeCell ref="L5:T5"/>
    <mergeCell ref="O9:T9"/>
    <mergeCell ref="O10:T10"/>
    <mergeCell ref="O7:T7"/>
    <mergeCell ref="O8:T8"/>
    <mergeCell ref="L11:M11"/>
    <mergeCell ref="O11:T11"/>
    <mergeCell ref="O12:U12"/>
    <mergeCell ref="S16:T16"/>
    <mergeCell ref="S24:S25"/>
    <mergeCell ref="V11:AA11"/>
    <mergeCell ref="V12:AB12"/>
    <mergeCell ref="AB14:AB16"/>
    <mergeCell ref="AA24:AA25"/>
    <mergeCell ref="AB24:AB25"/>
    <mergeCell ref="A18:A28"/>
    <mergeCell ref="O18:AC18"/>
    <mergeCell ref="B19:B28"/>
    <mergeCell ref="O19:AC19"/>
    <mergeCell ref="C20:C28"/>
    <mergeCell ref="T24:T25"/>
    <mergeCell ref="U24:U25"/>
    <mergeCell ref="O20:AC20"/>
    <mergeCell ref="D21:D28"/>
    <mergeCell ref="O21:AC21"/>
    <mergeCell ref="E22:E27"/>
    <mergeCell ref="I22:I27"/>
    <mergeCell ref="F23:F26"/>
    <mergeCell ref="J23:J26"/>
  </mergeCells>
  <dataValidations count="9">
    <dataValidation allowBlank="1" prompt="Для выбора выполните двойной щелчок левой клавиши мыши по соответствующей ячейке." sqref="WWA983062:WWL983068 JO26:JZ28 TK26:TV28 ADG26:ADR28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D27:AD28 L26:AC28 L983062:AD983068 L917526:AD917532 L851990:AD851996 L786454:AD786460 L720918:AD720924 L655382:AD655388 L589846:AD589852 L524310:AD524316 L458774:AD458780 L393238:AD393244 L327702:AD327708 L262166:AD262172 L196630:AD196636 L131094:AD131100 L65558:AD65564"/>
    <dataValidation type="list" allowBlank="1" showInputMessage="1" errorTitle="Ошибка" error="Выберите значение из списка" prompt="Выберите значение из списка" sqref="WWD983059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O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O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O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O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O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O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O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O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O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O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O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O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O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O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V65555 V131091 V196627 V262163 V327699 V393235 V458771 V524307 V589843 V655379 V720915 V786451 V851987 V917523 V983059">
      <formula1>kind_of_cons</formula1>
    </dataValidation>
    <dataValidation type="textLength" operator="lessThanOrEqual" allowBlank="1" showInputMessage="1" showErrorMessage="1" errorTitle="Ошибка" error="Допускается ввод не более 900 символов!" sqref="WWL983054:WWL983060 ADR18:ADR24 ANN18:ANN24 AXJ18:AXJ24 BHF18:BHF24 BRB18:BRB24 CAX18:CAX24 CKT18:CKT24 CUP18:CUP24 DEL18:DEL24 DOH18:DOH24 DYD18:DYD24 EHZ18:EHZ24 ERV18:ERV24 FBR18:FBR24 FLN18:FLN24 FVJ18:FVJ24 GFF18:GFF24 GPB18:GPB24 GYX18:GYX24 HIT18:HIT24 HSP18:HSP24 ICL18:ICL24 IMH18:IMH24 IWD18:IWD24 JFZ18:JFZ24 JPV18:JPV24 JZR18:JZR24 KJN18:KJN24 KTJ18:KTJ24 LDF18:LDF24 LNB18:LNB24 LWX18:LWX24 MGT18:MGT24 MQP18:MQP24 NAL18:NAL24 NKH18:NKH24 NUD18:NUD24 ODZ18:ODZ24 ONV18:ONV24 OXR18:OXR24 PHN18:PHN24 PRJ18:PRJ24 QBF18:QBF24 QLB18:QLB24 QUX18:QUX24 RET18:RET24 ROP18:ROP24 RYL18:RYL24 SIH18:SIH24 SSD18:SSD24 TBZ18:TBZ24 TLV18:TLV24 TVR18:TVR24 UFN18:UFN24 UPJ18:UPJ24 UZF18:UZF24 VJB18:VJB24 VSX18:VSX24 WCT18:WCT24 WMP18:WMP24 WWL18:WWL24 JZ18:JZ24 WMP983054:WMP983060 AD65550:AD65556 JZ65550:JZ65556 TV65550:TV65556 ADR65550:ADR65556 ANN65550:ANN65556 AXJ65550:AXJ65556 BHF65550:BHF65556 BRB65550:BRB65556 CAX65550:CAX65556 CKT65550:CKT65556 CUP65550:CUP65556 DEL65550:DEL65556 DOH65550:DOH65556 DYD65550:DYD65556 EHZ65550:EHZ65556 ERV65550:ERV65556 FBR65550:FBR65556 FLN65550:FLN65556 FVJ65550:FVJ65556 GFF65550:GFF65556 GPB65550:GPB65556 GYX65550:GYX65556 HIT65550:HIT65556 HSP65550:HSP65556 ICL65550:ICL65556 IMH65550:IMH65556 IWD65550:IWD65556 JFZ65550:JFZ65556 JPV65550:JPV65556 JZR65550:JZR65556 KJN65550:KJN65556 KTJ65550:KTJ65556 LDF65550:LDF65556 LNB65550:LNB65556 LWX65550:LWX65556 MGT65550:MGT65556 MQP65550:MQP65556 NAL65550:NAL65556 NKH65550:NKH65556 NUD65550:NUD65556 ODZ65550:ODZ65556 ONV65550:ONV65556 OXR65550:OXR65556 PHN65550:PHN65556 PRJ65550:PRJ65556 QBF65550:QBF65556 QLB65550:QLB65556 QUX65550:QUX65556 RET65550:RET65556 ROP65550:ROP65556 RYL65550:RYL65556 SIH65550:SIH65556 SSD65550:SSD65556 TBZ65550:TBZ65556 TLV65550:TLV65556 TVR65550:TVR65556 UFN65550:UFN65556 UPJ65550:UPJ65556 UZF65550:UZF65556 VJB65550:VJB65556 VSX65550:VSX65556 WCT65550:WCT65556 WMP65550:WMP65556 WWL65550:WWL65556 AD131086:AD131092 JZ131086:JZ131092 TV131086:TV131092 ADR131086:ADR131092 ANN131086:ANN131092 AXJ131086:AXJ131092 BHF131086:BHF131092 BRB131086:BRB131092 CAX131086:CAX131092 CKT131086:CKT131092 CUP131086:CUP131092 DEL131086:DEL131092 DOH131086:DOH131092 DYD131086:DYD131092 EHZ131086:EHZ131092 ERV131086:ERV131092 FBR131086:FBR131092 FLN131086:FLN131092 FVJ131086:FVJ131092 GFF131086:GFF131092 GPB131086:GPB131092 GYX131086:GYX131092 HIT131086:HIT131092 HSP131086:HSP131092 ICL131086:ICL131092 IMH131086:IMH131092 IWD131086:IWD131092 JFZ131086:JFZ131092 JPV131086:JPV131092 JZR131086:JZR131092 KJN131086:KJN131092 KTJ131086:KTJ131092 LDF131086:LDF131092 LNB131086:LNB131092 LWX131086:LWX131092 MGT131086:MGT131092 MQP131086:MQP131092 NAL131086:NAL131092 NKH131086:NKH131092 NUD131086:NUD131092 ODZ131086:ODZ131092 ONV131086:ONV131092 OXR131086:OXR131092 PHN131086:PHN131092 PRJ131086:PRJ131092 QBF131086:QBF131092 QLB131086:QLB131092 QUX131086:QUX131092 RET131086:RET131092 ROP131086:ROP131092 RYL131086:RYL131092 SIH131086:SIH131092 SSD131086:SSD131092 TBZ131086:TBZ131092 TLV131086:TLV131092 TVR131086:TVR131092 UFN131086:UFN131092 UPJ131086:UPJ131092 UZF131086:UZF131092 VJB131086:VJB131092 VSX131086:VSX131092 WCT131086:WCT131092 WMP131086:WMP131092 WWL131086:WWL131092 AD196622:AD196628 JZ196622:JZ196628 TV196622:TV196628 ADR196622:ADR196628 ANN196622:ANN196628 AXJ196622:AXJ196628 BHF196622:BHF196628 BRB196622:BRB196628 CAX196622:CAX196628 CKT196622:CKT196628 CUP196622:CUP196628 DEL196622:DEL196628 DOH196622:DOH196628 DYD196622:DYD196628 EHZ196622:EHZ196628 ERV196622:ERV196628 FBR196622:FBR196628 FLN196622:FLN196628 FVJ196622:FVJ196628 GFF196622:GFF196628 GPB196622:GPB196628 GYX196622:GYX196628 HIT196622:HIT196628 HSP196622:HSP196628 ICL196622:ICL196628 IMH196622:IMH196628 IWD196622:IWD196628 JFZ196622:JFZ196628 JPV196622:JPV196628 JZR196622:JZR196628 KJN196622:KJN196628 KTJ196622:KTJ196628 LDF196622:LDF196628 LNB196622:LNB196628 LWX196622:LWX196628 MGT196622:MGT196628 MQP196622:MQP196628 NAL196622:NAL196628 NKH196622:NKH196628 NUD196622:NUD196628 ODZ196622:ODZ196628 ONV196622:ONV196628 OXR196622:OXR196628 PHN196622:PHN196628 PRJ196622:PRJ196628 QBF196622:QBF196628 QLB196622:QLB196628 QUX196622:QUX196628 RET196622:RET196628 ROP196622:ROP196628 RYL196622:RYL196628 SIH196622:SIH196628 SSD196622:SSD196628 TBZ196622:TBZ196628 TLV196622:TLV196628 TVR196622:TVR196628 UFN196622:UFN196628 UPJ196622:UPJ196628 UZF196622:UZF196628 VJB196622:VJB196628 VSX196622:VSX196628 WCT196622:WCT196628 WMP196622:WMP196628 WWL196622:WWL196628 AD262158:AD262164 JZ262158:JZ262164 TV262158:TV262164 ADR262158:ADR262164 ANN262158:ANN262164 AXJ262158:AXJ262164 BHF262158:BHF262164 BRB262158:BRB262164 CAX262158:CAX262164 CKT262158:CKT262164 CUP262158:CUP262164 DEL262158:DEL262164 DOH262158:DOH262164 DYD262158:DYD262164 EHZ262158:EHZ262164 ERV262158:ERV262164 FBR262158:FBR262164 FLN262158:FLN262164 FVJ262158:FVJ262164 GFF262158:GFF262164 GPB262158:GPB262164 GYX262158:GYX262164 HIT262158:HIT262164 HSP262158:HSP262164 ICL262158:ICL262164 IMH262158:IMH262164 IWD262158:IWD262164 JFZ262158:JFZ262164 JPV262158:JPV262164 JZR262158:JZR262164 KJN262158:KJN262164 KTJ262158:KTJ262164 LDF262158:LDF262164 LNB262158:LNB262164 LWX262158:LWX262164 MGT262158:MGT262164 MQP262158:MQP262164 NAL262158:NAL262164 NKH262158:NKH262164 NUD262158:NUD262164 ODZ262158:ODZ262164 ONV262158:ONV262164 OXR262158:OXR262164 PHN262158:PHN262164 PRJ262158:PRJ262164 QBF262158:QBF262164 QLB262158:QLB262164 QUX262158:QUX262164 RET262158:RET262164 ROP262158:ROP262164 RYL262158:RYL262164 SIH262158:SIH262164 SSD262158:SSD262164 TBZ262158:TBZ262164 TLV262158:TLV262164 TVR262158:TVR262164 UFN262158:UFN262164 UPJ262158:UPJ262164 UZF262158:UZF262164 VJB262158:VJB262164 VSX262158:VSX262164 WCT262158:WCT262164 WMP262158:WMP262164 WWL262158:WWL262164 AD327694:AD327700 JZ327694:JZ327700 TV327694:TV327700 ADR327694:ADR327700 ANN327694:ANN327700 AXJ327694:AXJ327700 BHF327694:BHF327700 BRB327694:BRB327700 CAX327694:CAX327700 CKT327694:CKT327700 CUP327694:CUP327700 DEL327694:DEL327700 DOH327694:DOH327700 DYD327694:DYD327700 EHZ327694:EHZ327700 ERV327694:ERV327700 FBR327694:FBR327700 FLN327694:FLN327700 FVJ327694:FVJ327700 GFF327694:GFF327700 GPB327694:GPB327700 GYX327694:GYX327700 HIT327694:HIT327700 HSP327694:HSP327700 ICL327694:ICL327700 IMH327694:IMH327700 IWD327694:IWD327700 JFZ327694:JFZ327700 JPV327694:JPV327700 JZR327694:JZR327700 KJN327694:KJN327700 KTJ327694:KTJ327700 LDF327694:LDF327700 LNB327694:LNB327700 LWX327694:LWX327700 MGT327694:MGT327700 MQP327694:MQP327700 NAL327694:NAL327700 NKH327694:NKH327700 NUD327694:NUD327700 ODZ327694:ODZ327700 ONV327694:ONV327700 OXR327694:OXR327700 PHN327694:PHN327700 PRJ327694:PRJ327700 QBF327694:QBF327700 QLB327694:QLB327700 QUX327694:QUX327700 RET327694:RET327700 ROP327694:ROP327700 RYL327694:RYL327700 SIH327694:SIH327700 SSD327694:SSD327700 TBZ327694:TBZ327700 TLV327694:TLV327700 TVR327694:TVR327700 UFN327694:UFN327700 UPJ327694:UPJ327700 UZF327694:UZF327700 VJB327694:VJB327700 VSX327694:VSX327700 WCT327694:WCT327700 WMP327694:WMP327700 WWL327694:WWL327700 AD393230:AD393236 JZ393230:JZ393236 TV393230:TV393236 ADR393230:ADR393236 ANN393230:ANN393236 AXJ393230:AXJ393236 BHF393230:BHF393236 BRB393230:BRB393236 CAX393230:CAX393236 CKT393230:CKT393236 CUP393230:CUP393236 DEL393230:DEL393236 DOH393230:DOH393236 DYD393230:DYD393236 EHZ393230:EHZ393236 ERV393230:ERV393236 FBR393230:FBR393236 FLN393230:FLN393236 FVJ393230:FVJ393236 GFF393230:GFF393236 GPB393230:GPB393236 GYX393230:GYX393236 HIT393230:HIT393236 HSP393230:HSP393236 ICL393230:ICL393236 IMH393230:IMH393236 IWD393230:IWD393236 JFZ393230:JFZ393236 JPV393230:JPV393236 JZR393230:JZR393236 KJN393230:KJN393236 KTJ393230:KTJ393236 LDF393230:LDF393236 LNB393230:LNB393236 LWX393230:LWX393236 MGT393230:MGT393236 MQP393230:MQP393236 NAL393230:NAL393236 NKH393230:NKH393236 NUD393230:NUD393236 ODZ393230:ODZ393236 ONV393230:ONV393236 OXR393230:OXR393236 PHN393230:PHN393236 PRJ393230:PRJ393236 QBF393230:QBF393236 QLB393230:QLB393236 QUX393230:QUX393236 RET393230:RET393236 ROP393230:ROP393236 RYL393230:RYL393236 SIH393230:SIH393236 SSD393230:SSD393236 TBZ393230:TBZ393236 TLV393230:TLV393236 TVR393230:TVR393236 UFN393230:UFN393236 UPJ393230:UPJ393236 UZF393230:UZF393236 VJB393230:VJB393236 VSX393230:VSX393236 WCT393230:WCT393236 WMP393230:WMP393236 WWL393230:WWL393236 AD458766:AD458772 JZ458766:JZ458772 TV458766:TV458772 ADR458766:ADR458772 ANN458766:ANN458772 AXJ458766:AXJ458772 BHF458766:BHF458772 BRB458766:BRB458772 CAX458766:CAX458772 CKT458766:CKT458772 CUP458766:CUP458772 DEL458766:DEL458772 DOH458766:DOH458772 DYD458766:DYD458772 EHZ458766:EHZ458772 ERV458766:ERV458772 FBR458766:FBR458772 FLN458766:FLN458772 FVJ458766:FVJ458772 GFF458766:GFF458772 GPB458766:GPB458772 GYX458766:GYX458772 HIT458766:HIT458772 HSP458766:HSP458772 ICL458766:ICL458772 IMH458766:IMH458772 IWD458766:IWD458772 JFZ458766:JFZ458772 JPV458766:JPV458772 JZR458766:JZR458772 KJN458766:KJN458772 KTJ458766:KTJ458772 LDF458766:LDF458772 LNB458766:LNB458772 LWX458766:LWX458772 MGT458766:MGT458772 MQP458766:MQP458772 NAL458766:NAL458772 NKH458766:NKH458772 NUD458766:NUD458772 ODZ458766:ODZ458772 ONV458766:ONV458772 OXR458766:OXR458772 PHN458766:PHN458772 PRJ458766:PRJ458772 QBF458766:QBF458772 QLB458766:QLB458772 QUX458766:QUX458772 RET458766:RET458772 ROP458766:ROP458772 RYL458766:RYL458772 SIH458766:SIH458772 SSD458766:SSD458772 TBZ458766:TBZ458772 TLV458766:TLV458772 TVR458766:TVR458772 UFN458766:UFN458772 UPJ458766:UPJ458772 UZF458766:UZF458772 VJB458766:VJB458772 VSX458766:VSX458772 WCT458766:WCT458772 WMP458766:WMP458772 WWL458766:WWL458772 AD524302:AD524308 JZ524302:JZ524308 TV524302:TV524308 ADR524302:ADR524308 ANN524302:ANN524308 AXJ524302:AXJ524308 BHF524302:BHF524308 BRB524302:BRB524308 CAX524302:CAX524308 CKT524302:CKT524308 CUP524302:CUP524308 DEL524302:DEL524308 DOH524302:DOH524308 DYD524302:DYD524308 EHZ524302:EHZ524308 ERV524302:ERV524308 FBR524302:FBR524308 FLN524302:FLN524308 FVJ524302:FVJ524308 GFF524302:GFF524308 GPB524302:GPB524308 GYX524302:GYX524308 HIT524302:HIT524308 HSP524302:HSP524308 ICL524302:ICL524308 IMH524302:IMH524308 IWD524302:IWD524308 JFZ524302:JFZ524308 JPV524302:JPV524308 JZR524302:JZR524308 KJN524302:KJN524308 KTJ524302:KTJ524308 LDF524302:LDF524308 LNB524302:LNB524308 LWX524302:LWX524308 MGT524302:MGT524308 MQP524302:MQP524308 NAL524302:NAL524308 NKH524302:NKH524308 NUD524302:NUD524308 ODZ524302:ODZ524308 ONV524302:ONV524308 OXR524302:OXR524308 PHN524302:PHN524308 PRJ524302:PRJ524308 QBF524302:QBF524308 QLB524302:QLB524308 QUX524302:QUX524308 RET524302:RET524308 ROP524302:ROP524308 RYL524302:RYL524308 SIH524302:SIH524308 SSD524302:SSD524308 TBZ524302:TBZ524308 TLV524302:TLV524308 TVR524302:TVR524308 UFN524302:UFN524308 UPJ524302:UPJ524308 UZF524302:UZF524308 VJB524302:VJB524308 VSX524302:VSX524308 WCT524302:WCT524308 WMP524302:WMP524308 WWL524302:WWL524308 AD589838:AD589844 JZ589838:JZ589844 TV589838:TV589844 ADR589838:ADR589844 ANN589838:ANN589844 AXJ589838:AXJ589844 BHF589838:BHF589844 BRB589838:BRB589844 CAX589838:CAX589844 CKT589838:CKT589844 CUP589838:CUP589844 DEL589838:DEL589844 DOH589838:DOH589844 DYD589838:DYD589844 EHZ589838:EHZ589844 ERV589838:ERV589844 FBR589838:FBR589844 FLN589838:FLN589844 FVJ589838:FVJ589844 GFF589838:GFF589844 GPB589838:GPB589844 GYX589838:GYX589844 HIT589838:HIT589844 HSP589838:HSP589844 ICL589838:ICL589844 IMH589838:IMH589844 IWD589838:IWD589844 JFZ589838:JFZ589844 JPV589838:JPV589844 JZR589838:JZR589844 KJN589838:KJN589844 KTJ589838:KTJ589844 LDF589838:LDF589844 LNB589838:LNB589844 LWX589838:LWX589844 MGT589838:MGT589844 MQP589838:MQP589844 NAL589838:NAL589844 NKH589838:NKH589844 NUD589838:NUD589844 ODZ589838:ODZ589844 ONV589838:ONV589844 OXR589838:OXR589844 PHN589838:PHN589844 PRJ589838:PRJ589844 QBF589838:QBF589844 QLB589838:QLB589844 QUX589838:QUX589844 RET589838:RET589844 ROP589838:ROP589844 RYL589838:RYL589844 SIH589838:SIH589844 SSD589838:SSD589844 TBZ589838:TBZ589844 TLV589838:TLV589844 TVR589838:TVR589844 UFN589838:UFN589844 UPJ589838:UPJ589844 UZF589838:UZF589844 VJB589838:VJB589844 VSX589838:VSX589844 WCT589838:WCT589844 WMP589838:WMP589844 WWL589838:WWL589844 AD655374:AD655380 JZ655374:JZ655380 TV655374:TV655380 ADR655374:ADR655380 ANN655374:ANN655380 AXJ655374:AXJ655380 BHF655374:BHF655380 BRB655374:BRB655380 CAX655374:CAX655380 CKT655374:CKT655380 CUP655374:CUP655380 DEL655374:DEL655380 DOH655374:DOH655380 DYD655374:DYD655380 EHZ655374:EHZ655380 ERV655374:ERV655380 FBR655374:FBR655380 FLN655374:FLN655380 FVJ655374:FVJ655380 GFF655374:GFF655380 GPB655374:GPB655380 GYX655374:GYX655380 HIT655374:HIT655380 HSP655374:HSP655380 ICL655374:ICL655380 IMH655374:IMH655380 IWD655374:IWD655380 JFZ655374:JFZ655380 JPV655374:JPV655380 JZR655374:JZR655380 KJN655374:KJN655380 KTJ655374:KTJ655380 LDF655374:LDF655380 LNB655374:LNB655380 LWX655374:LWX655380 MGT655374:MGT655380 MQP655374:MQP655380 NAL655374:NAL655380 NKH655374:NKH655380 NUD655374:NUD655380 ODZ655374:ODZ655380 ONV655374:ONV655380 OXR655374:OXR655380 PHN655374:PHN655380 PRJ655374:PRJ655380 QBF655374:QBF655380 QLB655374:QLB655380 QUX655374:QUX655380 RET655374:RET655380 ROP655374:ROP655380 RYL655374:RYL655380 SIH655374:SIH655380 SSD655374:SSD655380 TBZ655374:TBZ655380 TLV655374:TLV655380 TVR655374:TVR655380 UFN655374:UFN655380 UPJ655374:UPJ655380 UZF655374:UZF655380 VJB655374:VJB655380 VSX655374:VSX655380 WCT655374:WCT655380 WMP655374:WMP655380 WWL655374:WWL655380 AD720910:AD720916 JZ720910:JZ720916 TV720910:TV720916 ADR720910:ADR720916 ANN720910:ANN720916 AXJ720910:AXJ720916 BHF720910:BHF720916 BRB720910:BRB720916 CAX720910:CAX720916 CKT720910:CKT720916 CUP720910:CUP720916 DEL720910:DEL720916 DOH720910:DOH720916 DYD720910:DYD720916 EHZ720910:EHZ720916 ERV720910:ERV720916 FBR720910:FBR720916 FLN720910:FLN720916 FVJ720910:FVJ720916 GFF720910:GFF720916 GPB720910:GPB720916 GYX720910:GYX720916 HIT720910:HIT720916 HSP720910:HSP720916 ICL720910:ICL720916 IMH720910:IMH720916 IWD720910:IWD720916 JFZ720910:JFZ720916 JPV720910:JPV720916 JZR720910:JZR720916 KJN720910:KJN720916 KTJ720910:KTJ720916 LDF720910:LDF720916 LNB720910:LNB720916 LWX720910:LWX720916 MGT720910:MGT720916 MQP720910:MQP720916 NAL720910:NAL720916 NKH720910:NKH720916 NUD720910:NUD720916 ODZ720910:ODZ720916 ONV720910:ONV720916 OXR720910:OXR720916 PHN720910:PHN720916 PRJ720910:PRJ720916 QBF720910:QBF720916 QLB720910:QLB720916 QUX720910:QUX720916 RET720910:RET720916 ROP720910:ROP720916 RYL720910:RYL720916 SIH720910:SIH720916 SSD720910:SSD720916 TBZ720910:TBZ720916 TLV720910:TLV720916 TVR720910:TVR720916 UFN720910:UFN720916 UPJ720910:UPJ720916 UZF720910:UZF720916 VJB720910:VJB720916 VSX720910:VSX720916 WCT720910:WCT720916 WMP720910:WMP720916 WWL720910:WWL720916 AD786446:AD786452 JZ786446:JZ786452 TV786446:TV786452 ADR786446:ADR786452 ANN786446:ANN786452 AXJ786446:AXJ786452 BHF786446:BHF786452 BRB786446:BRB786452 CAX786446:CAX786452 CKT786446:CKT786452 CUP786446:CUP786452 DEL786446:DEL786452 DOH786446:DOH786452 DYD786446:DYD786452 EHZ786446:EHZ786452 ERV786446:ERV786452 FBR786446:FBR786452 FLN786446:FLN786452 FVJ786446:FVJ786452 GFF786446:GFF786452 GPB786446:GPB786452 GYX786446:GYX786452 HIT786446:HIT786452 HSP786446:HSP786452 ICL786446:ICL786452 IMH786446:IMH786452 IWD786446:IWD786452 JFZ786446:JFZ786452 JPV786446:JPV786452 JZR786446:JZR786452 KJN786446:KJN786452 KTJ786446:KTJ786452 LDF786446:LDF786452 LNB786446:LNB786452 LWX786446:LWX786452 MGT786446:MGT786452 MQP786446:MQP786452 NAL786446:NAL786452 NKH786446:NKH786452 NUD786446:NUD786452 ODZ786446:ODZ786452 ONV786446:ONV786452 OXR786446:OXR786452 PHN786446:PHN786452 PRJ786446:PRJ786452 QBF786446:QBF786452 QLB786446:QLB786452 QUX786446:QUX786452 RET786446:RET786452 ROP786446:ROP786452 RYL786446:RYL786452 SIH786446:SIH786452 SSD786446:SSD786452 TBZ786446:TBZ786452 TLV786446:TLV786452 TVR786446:TVR786452 UFN786446:UFN786452 UPJ786446:UPJ786452 UZF786446:UZF786452 VJB786446:VJB786452 VSX786446:VSX786452 WCT786446:WCT786452 WMP786446:WMP786452 WWL786446:WWL786452 AD851982:AD851988 JZ851982:JZ851988 TV851982:TV851988 ADR851982:ADR851988 ANN851982:ANN851988 AXJ851982:AXJ851988 BHF851982:BHF851988 BRB851982:BRB851988 CAX851982:CAX851988 CKT851982:CKT851988 CUP851982:CUP851988 DEL851982:DEL851988 DOH851982:DOH851988 DYD851982:DYD851988 EHZ851982:EHZ851988 ERV851982:ERV851988 FBR851982:FBR851988 FLN851982:FLN851988 FVJ851982:FVJ851988 GFF851982:GFF851988 GPB851982:GPB851988 GYX851982:GYX851988 HIT851982:HIT851988 HSP851982:HSP851988 ICL851982:ICL851988 IMH851982:IMH851988 IWD851982:IWD851988 JFZ851982:JFZ851988 JPV851982:JPV851988 JZR851982:JZR851988 KJN851982:KJN851988 KTJ851982:KTJ851988 LDF851982:LDF851988 LNB851982:LNB851988 LWX851982:LWX851988 MGT851982:MGT851988 MQP851982:MQP851988 NAL851982:NAL851988 NKH851982:NKH851988 NUD851982:NUD851988 ODZ851982:ODZ851988 ONV851982:ONV851988 OXR851982:OXR851988 PHN851982:PHN851988 PRJ851982:PRJ851988 QBF851982:QBF851988 QLB851982:QLB851988 QUX851982:QUX851988 RET851982:RET851988 ROP851982:ROP851988 RYL851982:RYL851988 SIH851982:SIH851988 SSD851982:SSD851988 TBZ851982:TBZ851988 TLV851982:TLV851988 TVR851982:TVR851988 UFN851982:UFN851988 UPJ851982:UPJ851988 UZF851982:UZF851988 VJB851982:VJB851988 VSX851982:VSX851988 WCT851982:WCT851988 WMP851982:WMP851988 WWL851982:WWL851988 AD917518:AD917524 JZ917518:JZ917524 TV917518:TV917524 ADR917518:ADR917524 ANN917518:ANN917524 AXJ917518:AXJ917524 BHF917518:BHF917524 BRB917518:BRB917524 CAX917518:CAX917524 CKT917518:CKT917524 CUP917518:CUP917524 DEL917518:DEL917524 DOH917518:DOH917524 DYD917518:DYD917524 EHZ917518:EHZ917524 ERV917518:ERV917524 FBR917518:FBR917524 FLN917518:FLN917524 FVJ917518:FVJ917524 GFF917518:GFF917524 GPB917518:GPB917524 GYX917518:GYX917524 HIT917518:HIT917524 HSP917518:HSP917524 ICL917518:ICL917524 IMH917518:IMH917524 IWD917518:IWD917524 JFZ917518:JFZ917524 JPV917518:JPV917524 JZR917518:JZR917524 KJN917518:KJN917524 KTJ917518:KTJ917524 LDF917518:LDF917524 LNB917518:LNB917524 LWX917518:LWX917524 MGT917518:MGT917524 MQP917518:MQP917524 NAL917518:NAL917524 NKH917518:NKH917524 NUD917518:NUD917524 ODZ917518:ODZ917524 ONV917518:ONV917524 OXR917518:OXR917524 PHN917518:PHN917524 PRJ917518:PRJ917524 QBF917518:QBF917524 QLB917518:QLB917524 QUX917518:QUX917524 RET917518:RET917524 ROP917518:ROP917524 RYL917518:RYL917524 SIH917518:SIH917524 SSD917518:SSD917524 TBZ917518:TBZ917524 TLV917518:TLV917524 TVR917518:TVR917524 UFN917518:UFN917524 UPJ917518:UPJ917524 UZF917518:UZF917524 VJB917518:VJB917524 VSX917518:VSX917524 WCT917518:WCT917524 WMP917518:WMP917524 WWL917518:WWL917524 AD983054:AD983060 JZ983054:JZ983060 TV983054:TV983060 ADR983054:ADR983060 ANN983054:ANN983060 AXJ983054:AXJ983060 BHF983054:BHF983060 BRB983054:BRB983060 CAX983054:CAX983060 CKT983054:CKT983060 CUP983054:CUP983060 DEL983054:DEL983060 DOH983054:DOH983060 DYD983054:DYD983060 EHZ983054:EHZ983060 ERV983054:ERV983060 FBR983054:FBR983060 FLN983054:FLN983060 FVJ983054:FVJ983060 GFF983054:GFF983060 GPB983054:GPB983060 GYX983054:GYX983060 HIT983054:HIT983060 HSP983054:HSP983060 ICL983054:ICL983060 IMH983054:IMH983060 IWD983054:IWD983060 JFZ983054:JFZ983060 JPV983054:JPV983060 JZR983054:JZR983060 KJN983054:KJN983060 KTJ983054:KTJ983060 LDF983054:LDF983060 LNB983054:LNB983060 LWX983054:LWX983060 MGT983054:MGT983060 MQP983054:MQP983060 NAL983054:NAL983060 NKH983054:NKH983060 NUD983054:NUD983060 ODZ983054:ODZ983060 ONV983054:ONV983060 OXR983054:OXR983060 PHN983054:PHN983060 PRJ983054:PRJ983060 QBF983054:QBF983060 QLB983054:QLB983060 QUX983054:QUX983060 RET983054:RET983060 ROP983054:ROP983060 RYL983054:RYL983060 SIH983054:SIH983060 SSD983054:SSD983060 TBZ983054:TBZ983060 TLV983054:TLV983060 TVR983054:TVR983060 UFN983054:UFN983060 UPJ983054:UPJ983060 UZF983054:UZF983060 VJB983054:VJB983060 VSX983054:VSX983060 WCT983054:WCT983060 TV18:TV24">
      <formula1>900</formula1>
    </dataValidation>
    <dataValidation type="list" allowBlank="1" showInputMessage="1" showErrorMessage="1" errorTitle="Ошибка" error="Выберите значение из списка" sqref="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M24 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JP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R131092:R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R196628:R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R262164:R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R327700:R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R393236:R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R458772:R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R524308:R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R589844:R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R655380:R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R720916:R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R786452:R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R851988:R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R917524:R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R983060:R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WWI983060:WWI983061 T65556:T65557 JW65556:JW65557 TS65556:TS65557 ADO65556:ADO65557 ANK65556:ANK65557 AXG65556:AXG65557 BHC65556:BHC65557 BQY65556:BQY65557 CAU65556:CAU65557 CKQ65556:CKQ65557 CUM65556:CUM65557 DEI65556:DEI65557 DOE65556:DOE65557 DYA65556:DYA65557 EHW65556:EHW65557 ERS65556:ERS65557 FBO65556:FBO65557 FLK65556:FLK65557 FVG65556:FVG65557 GFC65556:GFC65557 GOY65556:GOY65557 GYU65556:GYU65557 HIQ65556:HIQ65557 HSM65556:HSM65557 ICI65556:ICI65557 IME65556:IME65557 IWA65556:IWA65557 JFW65556:JFW65557 JPS65556:JPS65557 JZO65556:JZO65557 KJK65556:KJK65557 KTG65556:KTG65557 LDC65556:LDC65557 LMY65556:LMY65557 LWU65556:LWU65557 MGQ65556:MGQ65557 MQM65556:MQM65557 NAI65556:NAI65557 NKE65556:NKE65557 NUA65556:NUA65557 ODW65556:ODW65557 ONS65556:ONS65557 OXO65556:OXO65557 PHK65556:PHK65557 PRG65556:PRG65557 QBC65556:QBC65557 QKY65556:QKY65557 QUU65556:QUU65557 REQ65556:REQ65557 ROM65556:ROM65557 RYI65556:RYI65557 SIE65556:SIE65557 SSA65556:SSA65557 TBW65556:TBW65557 TLS65556:TLS65557 TVO65556:TVO65557 UFK65556:UFK65557 UPG65556:UPG65557 UZC65556:UZC65557 VIY65556:VIY65557 VSU65556:VSU65557 WCQ65556:WCQ65557 WMM65556:WMM65557 WWI65556:WWI65557 T131092:T131093 JW131092:JW131093 TS131092:TS131093 ADO131092:ADO131093 ANK131092:ANK131093 AXG131092:AXG131093 BHC131092:BHC131093 BQY131092:BQY131093 CAU131092:CAU131093 CKQ131092:CKQ131093 CUM131092:CUM131093 DEI131092:DEI131093 DOE131092:DOE131093 DYA131092:DYA131093 EHW131092:EHW131093 ERS131092:ERS131093 FBO131092:FBO131093 FLK131092:FLK131093 FVG131092:FVG131093 GFC131092:GFC131093 GOY131092:GOY131093 GYU131092:GYU131093 HIQ131092:HIQ131093 HSM131092:HSM131093 ICI131092:ICI131093 IME131092:IME131093 IWA131092:IWA131093 JFW131092:JFW131093 JPS131092:JPS131093 JZO131092:JZO131093 KJK131092:KJK131093 KTG131092:KTG131093 LDC131092:LDC131093 LMY131092:LMY131093 LWU131092:LWU131093 MGQ131092:MGQ131093 MQM131092:MQM131093 NAI131092:NAI131093 NKE131092:NKE131093 NUA131092:NUA131093 ODW131092:ODW131093 ONS131092:ONS131093 OXO131092:OXO131093 PHK131092:PHK131093 PRG131092:PRG131093 QBC131092:QBC131093 QKY131092:QKY131093 QUU131092:QUU131093 REQ131092:REQ131093 ROM131092:ROM131093 RYI131092:RYI131093 SIE131092:SIE131093 SSA131092:SSA131093 TBW131092:TBW131093 TLS131092:TLS131093 TVO131092:TVO131093 UFK131092:UFK131093 UPG131092:UPG131093 UZC131092:UZC131093 VIY131092:VIY131093 VSU131092:VSU131093 WCQ131092:WCQ131093 WMM131092:WMM131093 WWI131092:WWI131093 T196628:T196629 JW196628:JW196629 TS196628:TS196629 ADO196628:ADO196629 ANK196628:ANK196629 AXG196628:AXG196629 BHC196628:BHC196629 BQY196628:BQY196629 CAU196628:CAU196629 CKQ196628:CKQ196629 CUM196628:CUM196629 DEI196628:DEI196629 DOE196628:DOE196629 DYA196628:DYA196629 EHW196628:EHW196629 ERS196628:ERS196629 FBO196628:FBO196629 FLK196628:FLK196629 FVG196628:FVG196629 GFC196628:GFC196629 GOY196628:GOY196629 GYU196628:GYU196629 HIQ196628:HIQ196629 HSM196628:HSM196629 ICI196628:ICI196629 IME196628:IME196629 IWA196628:IWA196629 JFW196628:JFW196629 JPS196628:JPS196629 JZO196628:JZO196629 KJK196628:KJK196629 KTG196628:KTG196629 LDC196628:LDC196629 LMY196628:LMY196629 LWU196628:LWU196629 MGQ196628:MGQ196629 MQM196628:MQM196629 NAI196628:NAI196629 NKE196628:NKE196629 NUA196628:NUA196629 ODW196628:ODW196629 ONS196628:ONS196629 OXO196628:OXO196629 PHK196628:PHK196629 PRG196628:PRG196629 QBC196628:QBC196629 QKY196628:QKY196629 QUU196628:QUU196629 REQ196628:REQ196629 ROM196628:ROM196629 RYI196628:RYI196629 SIE196628:SIE196629 SSA196628:SSA196629 TBW196628:TBW196629 TLS196628:TLS196629 TVO196628:TVO196629 UFK196628:UFK196629 UPG196628:UPG196629 UZC196628:UZC196629 VIY196628:VIY196629 VSU196628:VSU196629 WCQ196628:WCQ196629 WMM196628:WMM196629 WWI196628:WWI196629 T262164:T262165 JW262164:JW262165 TS262164:TS262165 ADO262164:ADO262165 ANK262164:ANK262165 AXG262164:AXG262165 BHC262164:BHC262165 BQY262164:BQY262165 CAU262164:CAU262165 CKQ262164:CKQ262165 CUM262164:CUM262165 DEI262164:DEI262165 DOE262164:DOE262165 DYA262164:DYA262165 EHW262164:EHW262165 ERS262164:ERS262165 FBO262164:FBO262165 FLK262164:FLK262165 FVG262164:FVG262165 GFC262164:GFC262165 GOY262164:GOY262165 GYU262164:GYU262165 HIQ262164:HIQ262165 HSM262164:HSM262165 ICI262164:ICI262165 IME262164:IME262165 IWA262164:IWA262165 JFW262164:JFW262165 JPS262164:JPS262165 JZO262164:JZO262165 KJK262164:KJK262165 KTG262164:KTG262165 LDC262164:LDC262165 LMY262164:LMY262165 LWU262164:LWU262165 MGQ262164:MGQ262165 MQM262164:MQM262165 NAI262164:NAI262165 NKE262164:NKE262165 NUA262164:NUA262165 ODW262164:ODW262165 ONS262164:ONS262165 OXO262164:OXO262165 PHK262164:PHK262165 PRG262164:PRG262165 QBC262164:QBC262165 QKY262164:QKY262165 QUU262164:QUU262165 REQ262164:REQ262165 ROM262164:ROM262165 RYI262164:RYI262165 SIE262164:SIE262165 SSA262164:SSA262165 TBW262164:TBW262165 TLS262164:TLS262165 TVO262164:TVO262165 UFK262164:UFK262165 UPG262164:UPG262165 UZC262164:UZC262165 VIY262164:VIY262165 VSU262164:VSU262165 WCQ262164:WCQ262165 WMM262164:WMM262165 WWI262164:WWI262165 T327700:T327701 JW327700:JW327701 TS327700:TS327701 ADO327700:ADO327701 ANK327700:ANK327701 AXG327700:AXG327701 BHC327700:BHC327701 BQY327700:BQY327701 CAU327700:CAU327701 CKQ327700:CKQ327701 CUM327700:CUM327701 DEI327700:DEI327701 DOE327700:DOE327701 DYA327700:DYA327701 EHW327700:EHW327701 ERS327700:ERS327701 FBO327700:FBO327701 FLK327700:FLK327701 FVG327700:FVG327701 GFC327700:GFC327701 GOY327700:GOY327701 GYU327700:GYU327701 HIQ327700:HIQ327701 HSM327700:HSM327701 ICI327700:ICI327701 IME327700:IME327701 IWA327700:IWA327701 JFW327700:JFW327701 JPS327700:JPS327701 JZO327700:JZO327701 KJK327700:KJK327701 KTG327700:KTG327701 LDC327700:LDC327701 LMY327700:LMY327701 LWU327700:LWU327701 MGQ327700:MGQ327701 MQM327700:MQM327701 NAI327700:NAI327701 NKE327700:NKE327701 NUA327700:NUA327701 ODW327700:ODW327701 ONS327700:ONS327701 OXO327700:OXO327701 PHK327700:PHK327701 PRG327700:PRG327701 QBC327700:QBC327701 QKY327700:QKY327701 QUU327700:QUU327701 REQ327700:REQ327701 ROM327700:ROM327701 RYI327700:RYI327701 SIE327700:SIE327701 SSA327700:SSA327701 TBW327700:TBW327701 TLS327700:TLS327701 TVO327700:TVO327701 UFK327700:UFK327701 UPG327700:UPG327701 UZC327700:UZC327701 VIY327700:VIY327701 VSU327700:VSU327701 WCQ327700:WCQ327701 WMM327700:WMM327701 WWI327700:WWI327701 T393236:T393237 JW393236:JW393237 TS393236:TS393237 ADO393236:ADO393237 ANK393236:ANK393237 AXG393236:AXG393237 BHC393236:BHC393237 BQY393236:BQY393237 CAU393236:CAU393237 CKQ393236:CKQ393237 CUM393236:CUM393237 DEI393236:DEI393237 DOE393236:DOE393237 DYA393236:DYA393237 EHW393236:EHW393237 ERS393236:ERS393237 FBO393236:FBO393237 FLK393236:FLK393237 FVG393236:FVG393237 GFC393236:GFC393237 GOY393236:GOY393237 GYU393236:GYU393237 HIQ393236:HIQ393237 HSM393236:HSM393237 ICI393236:ICI393237 IME393236:IME393237 IWA393236:IWA393237 JFW393236:JFW393237 JPS393236:JPS393237 JZO393236:JZO393237 KJK393236:KJK393237 KTG393236:KTG393237 LDC393236:LDC393237 LMY393236:LMY393237 LWU393236:LWU393237 MGQ393236:MGQ393237 MQM393236:MQM393237 NAI393236:NAI393237 NKE393236:NKE393237 NUA393236:NUA393237 ODW393236:ODW393237 ONS393236:ONS393237 OXO393236:OXO393237 PHK393236:PHK393237 PRG393236:PRG393237 QBC393236:QBC393237 QKY393236:QKY393237 QUU393236:QUU393237 REQ393236:REQ393237 ROM393236:ROM393237 RYI393236:RYI393237 SIE393236:SIE393237 SSA393236:SSA393237 TBW393236:TBW393237 TLS393236:TLS393237 TVO393236:TVO393237 UFK393236:UFK393237 UPG393236:UPG393237 UZC393236:UZC393237 VIY393236:VIY393237 VSU393236:VSU393237 WCQ393236:WCQ393237 WMM393236:WMM393237 WWI393236:WWI393237 T458772:T458773 JW458772:JW458773 TS458772:TS458773 ADO458772:ADO458773 ANK458772:ANK458773 AXG458772:AXG458773 BHC458772:BHC458773 BQY458772:BQY458773 CAU458772:CAU458773 CKQ458772:CKQ458773 CUM458772:CUM458773 DEI458772:DEI458773 DOE458772:DOE458773 DYA458772:DYA458773 EHW458772:EHW458773 ERS458772:ERS458773 FBO458772:FBO458773 FLK458772:FLK458773 FVG458772:FVG458773 GFC458772:GFC458773 GOY458772:GOY458773 GYU458772:GYU458773 HIQ458772:HIQ458773 HSM458772:HSM458773 ICI458772:ICI458773 IME458772:IME458773 IWA458772:IWA458773 JFW458772:JFW458773 JPS458772:JPS458773 JZO458772:JZO458773 KJK458772:KJK458773 KTG458772:KTG458773 LDC458772:LDC458773 LMY458772:LMY458773 LWU458772:LWU458773 MGQ458772:MGQ458773 MQM458772:MQM458773 NAI458772:NAI458773 NKE458772:NKE458773 NUA458772:NUA458773 ODW458772:ODW458773 ONS458772:ONS458773 OXO458772:OXO458773 PHK458772:PHK458773 PRG458772:PRG458773 QBC458772:QBC458773 QKY458772:QKY458773 QUU458772:QUU458773 REQ458772:REQ458773 ROM458772:ROM458773 RYI458772:RYI458773 SIE458772:SIE458773 SSA458772:SSA458773 TBW458772:TBW458773 TLS458772:TLS458773 TVO458772:TVO458773 UFK458772:UFK458773 UPG458772:UPG458773 UZC458772:UZC458773 VIY458772:VIY458773 VSU458772:VSU458773 WCQ458772:WCQ458773 WMM458772:WMM458773 WWI458772:WWI458773 T524308:T524309 JW524308:JW524309 TS524308:TS524309 ADO524308:ADO524309 ANK524308:ANK524309 AXG524308:AXG524309 BHC524308:BHC524309 BQY524308:BQY524309 CAU524308:CAU524309 CKQ524308:CKQ524309 CUM524308:CUM524309 DEI524308:DEI524309 DOE524308:DOE524309 DYA524308:DYA524309 EHW524308:EHW524309 ERS524308:ERS524309 FBO524308:FBO524309 FLK524308:FLK524309 FVG524308:FVG524309 GFC524308:GFC524309 GOY524308:GOY524309 GYU524308:GYU524309 HIQ524308:HIQ524309 HSM524308:HSM524309 ICI524308:ICI524309 IME524308:IME524309 IWA524308:IWA524309 JFW524308:JFW524309 JPS524308:JPS524309 JZO524308:JZO524309 KJK524308:KJK524309 KTG524308:KTG524309 LDC524308:LDC524309 LMY524308:LMY524309 LWU524308:LWU524309 MGQ524308:MGQ524309 MQM524308:MQM524309 NAI524308:NAI524309 NKE524308:NKE524309 NUA524308:NUA524309 ODW524308:ODW524309 ONS524308:ONS524309 OXO524308:OXO524309 PHK524308:PHK524309 PRG524308:PRG524309 QBC524308:QBC524309 QKY524308:QKY524309 QUU524308:QUU524309 REQ524308:REQ524309 ROM524308:ROM524309 RYI524308:RYI524309 SIE524308:SIE524309 SSA524308:SSA524309 TBW524308:TBW524309 TLS524308:TLS524309 TVO524308:TVO524309 UFK524308:UFK524309 UPG524308:UPG524309 UZC524308:UZC524309 VIY524308:VIY524309 VSU524308:VSU524309 WCQ524308:WCQ524309 WMM524308:WMM524309 WWI524308:WWI524309 T589844:T589845 JW589844:JW589845 TS589844:TS589845 ADO589844:ADO589845 ANK589844:ANK589845 AXG589844:AXG589845 BHC589844:BHC589845 BQY589844:BQY589845 CAU589844:CAU589845 CKQ589844:CKQ589845 CUM589844:CUM589845 DEI589844:DEI589845 DOE589844:DOE589845 DYA589844:DYA589845 EHW589844:EHW589845 ERS589844:ERS589845 FBO589844:FBO589845 FLK589844:FLK589845 FVG589844:FVG589845 GFC589844:GFC589845 GOY589844:GOY589845 GYU589844:GYU589845 HIQ589844:HIQ589845 HSM589844:HSM589845 ICI589844:ICI589845 IME589844:IME589845 IWA589844:IWA589845 JFW589844:JFW589845 JPS589844:JPS589845 JZO589844:JZO589845 KJK589844:KJK589845 KTG589844:KTG589845 LDC589844:LDC589845 LMY589844:LMY589845 LWU589844:LWU589845 MGQ589844:MGQ589845 MQM589844:MQM589845 NAI589844:NAI589845 NKE589844:NKE589845 NUA589844:NUA589845 ODW589844:ODW589845 ONS589844:ONS589845 OXO589844:OXO589845 PHK589844:PHK589845 PRG589844:PRG589845 QBC589844:QBC589845 QKY589844:QKY589845 QUU589844:QUU589845 REQ589844:REQ589845 ROM589844:ROM589845 RYI589844:RYI589845 SIE589844:SIE589845 SSA589844:SSA589845 TBW589844:TBW589845 TLS589844:TLS589845 TVO589844:TVO589845 UFK589844:UFK589845 UPG589844:UPG589845 UZC589844:UZC589845 VIY589844:VIY589845 VSU589844:VSU589845 WCQ589844:WCQ589845 WMM589844:WMM589845 WWI589844:WWI589845 T655380:T655381 JW655380:JW655381 TS655380:TS655381 ADO655380:ADO655381 ANK655380:ANK655381 AXG655380:AXG655381 BHC655380:BHC655381 BQY655380:BQY655381 CAU655380:CAU655381 CKQ655380:CKQ655381 CUM655380:CUM655381 DEI655380:DEI655381 DOE655380:DOE655381 DYA655380:DYA655381 EHW655380:EHW655381 ERS655380:ERS655381 FBO655380:FBO655381 FLK655380:FLK655381 FVG655380:FVG655381 GFC655380:GFC655381 GOY655380:GOY655381 GYU655380:GYU655381 HIQ655380:HIQ655381 HSM655380:HSM655381 ICI655380:ICI655381 IME655380:IME655381 IWA655380:IWA655381 JFW655380:JFW655381 JPS655380:JPS655381 JZO655380:JZO655381 KJK655380:KJK655381 KTG655380:KTG655381 LDC655380:LDC655381 LMY655380:LMY655381 LWU655380:LWU655381 MGQ655380:MGQ655381 MQM655380:MQM655381 NAI655380:NAI655381 NKE655380:NKE655381 NUA655380:NUA655381 ODW655380:ODW655381 ONS655380:ONS655381 OXO655380:OXO655381 PHK655380:PHK655381 PRG655380:PRG655381 QBC655380:QBC655381 QKY655380:QKY655381 QUU655380:QUU655381 REQ655380:REQ655381 ROM655380:ROM655381 RYI655380:RYI655381 SIE655380:SIE655381 SSA655380:SSA655381 TBW655380:TBW655381 TLS655380:TLS655381 TVO655380:TVO655381 UFK655380:UFK655381 UPG655380:UPG655381 UZC655380:UZC655381 VIY655380:VIY655381 VSU655380:VSU655381 WCQ655380:WCQ655381 WMM655380:WMM655381 WWI655380:WWI655381 T720916:T720917 JW720916:JW720917 TS720916:TS720917 ADO720916:ADO720917 ANK720916:ANK720917 AXG720916:AXG720917 BHC720916:BHC720917 BQY720916:BQY720917 CAU720916:CAU720917 CKQ720916:CKQ720917 CUM720916:CUM720917 DEI720916:DEI720917 DOE720916:DOE720917 DYA720916:DYA720917 EHW720916:EHW720917 ERS720916:ERS720917 FBO720916:FBO720917 FLK720916:FLK720917 FVG720916:FVG720917 GFC720916:GFC720917 GOY720916:GOY720917 GYU720916:GYU720917 HIQ720916:HIQ720917 HSM720916:HSM720917 ICI720916:ICI720917 IME720916:IME720917 IWA720916:IWA720917 JFW720916:JFW720917 JPS720916:JPS720917 JZO720916:JZO720917 KJK720916:KJK720917 KTG720916:KTG720917 LDC720916:LDC720917 LMY720916:LMY720917 LWU720916:LWU720917 MGQ720916:MGQ720917 MQM720916:MQM720917 NAI720916:NAI720917 NKE720916:NKE720917 NUA720916:NUA720917 ODW720916:ODW720917 ONS720916:ONS720917 OXO720916:OXO720917 PHK720916:PHK720917 PRG720916:PRG720917 QBC720916:QBC720917 QKY720916:QKY720917 QUU720916:QUU720917 REQ720916:REQ720917 ROM720916:ROM720917 RYI720916:RYI720917 SIE720916:SIE720917 SSA720916:SSA720917 TBW720916:TBW720917 TLS720916:TLS720917 TVO720916:TVO720917 UFK720916:UFK720917 UPG720916:UPG720917 UZC720916:UZC720917 VIY720916:VIY720917 VSU720916:VSU720917 WCQ720916:WCQ720917 WMM720916:WMM720917 WWI720916:WWI720917 T786452:T786453 JW786452:JW786453 TS786452:TS786453 ADO786452:ADO786453 ANK786452:ANK786453 AXG786452:AXG786453 BHC786452:BHC786453 BQY786452:BQY786453 CAU786452:CAU786453 CKQ786452:CKQ786453 CUM786452:CUM786453 DEI786452:DEI786453 DOE786452:DOE786453 DYA786452:DYA786453 EHW786452:EHW786453 ERS786452:ERS786453 FBO786452:FBO786453 FLK786452:FLK786453 FVG786452:FVG786453 GFC786452:GFC786453 GOY786452:GOY786453 GYU786452:GYU786453 HIQ786452:HIQ786453 HSM786452:HSM786453 ICI786452:ICI786453 IME786452:IME786453 IWA786452:IWA786453 JFW786452:JFW786453 JPS786452:JPS786453 JZO786452:JZO786453 KJK786452:KJK786453 KTG786452:KTG786453 LDC786452:LDC786453 LMY786452:LMY786453 LWU786452:LWU786453 MGQ786452:MGQ786453 MQM786452:MQM786453 NAI786452:NAI786453 NKE786452:NKE786453 NUA786452:NUA786453 ODW786452:ODW786453 ONS786452:ONS786453 OXO786452:OXO786453 PHK786452:PHK786453 PRG786452:PRG786453 QBC786452:QBC786453 QKY786452:QKY786453 QUU786452:QUU786453 REQ786452:REQ786453 ROM786452:ROM786453 RYI786452:RYI786453 SIE786452:SIE786453 SSA786452:SSA786453 TBW786452:TBW786453 TLS786452:TLS786453 TVO786452:TVO786453 UFK786452:UFK786453 UPG786452:UPG786453 UZC786452:UZC786453 VIY786452:VIY786453 VSU786452:VSU786453 WCQ786452:WCQ786453 WMM786452:WMM786453 WWI786452:WWI786453 T851988:T851989 JW851988:JW851989 TS851988:TS851989 ADO851988:ADO851989 ANK851988:ANK851989 AXG851988:AXG851989 BHC851988:BHC851989 BQY851988:BQY851989 CAU851988:CAU851989 CKQ851988:CKQ851989 CUM851988:CUM851989 DEI851988:DEI851989 DOE851988:DOE851989 DYA851988:DYA851989 EHW851988:EHW851989 ERS851988:ERS851989 FBO851988:FBO851989 FLK851988:FLK851989 FVG851988:FVG851989 GFC851988:GFC851989 GOY851988:GOY851989 GYU851988:GYU851989 HIQ851988:HIQ851989 HSM851988:HSM851989 ICI851988:ICI851989 IME851988:IME851989 IWA851988:IWA851989 JFW851988:JFW851989 JPS851988:JPS851989 JZO851988:JZO851989 KJK851988:KJK851989 KTG851988:KTG851989 LDC851988:LDC851989 LMY851988:LMY851989 LWU851988:LWU851989 MGQ851988:MGQ851989 MQM851988:MQM851989 NAI851988:NAI851989 NKE851988:NKE851989 NUA851988:NUA851989 ODW851988:ODW851989 ONS851988:ONS851989 OXO851988:OXO851989 PHK851988:PHK851989 PRG851988:PRG851989 QBC851988:QBC851989 QKY851988:QKY851989 QUU851988:QUU851989 REQ851988:REQ851989 ROM851988:ROM851989 RYI851988:RYI851989 SIE851988:SIE851989 SSA851988:SSA851989 TBW851988:TBW851989 TLS851988:TLS851989 TVO851988:TVO851989 UFK851988:UFK851989 UPG851988:UPG851989 UZC851988:UZC851989 VIY851988:VIY851989 VSU851988:VSU851989 WCQ851988:WCQ851989 WMM851988:WMM851989 WWI851988:WWI851989 T917524:T917525 JW917524:JW917525 TS917524:TS917525 ADO917524:ADO917525 ANK917524:ANK917525 AXG917524:AXG917525 BHC917524:BHC917525 BQY917524:BQY917525 CAU917524:CAU917525 CKQ917524:CKQ917525 CUM917524:CUM917525 DEI917524:DEI917525 DOE917524:DOE917525 DYA917524:DYA917525 EHW917524:EHW917525 ERS917524:ERS917525 FBO917524:FBO917525 FLK917524:FLK917525 FVG917524:FVG917525 GFC917524:GFC917525 GOY917524:GOY917525 GYU917524:GYU917525 HIQ917524:HIQ917525 HSM917524:HSM917525 ICI917524:ICI917525 IME917524:IME917525 IWA917524:IWA917525 JFW917524:JFW917525 JPS917524:JPS917525 JZO917524:JZO917525 KJK917524:KJK917525 KTG917524:KTG917525 LDC917524:LDC917525 LMY917524:LMY917525 LWU917524:LWU917525 MGQ917524:MGQ917525 MQM917524:MQM917525 NAI917524:NAI917525 NKE917524:NKE917525 NUA917524:NUA917525 ODW917524:ODW917525 ONS917524:ONS917525 OXO917524:OXO917525 PHK917524:PHK917525 PRG917524:PRG917525 QBC917524:QBC917525 QKY917524:QKY917525 QUU917524:QUU917525 REQ917524:REQ917525 ROM917524:ROM917525 RYI917524:RYI917525 SIE917524:SIE917525 SSA917524:SSA917525 TBW917524:TBW917525 TLS917524:TLS917525 TVO917524:TVO917525 UFK917524:UFK917525 UPG917524:UPG917525 UZC917524:UZC917525 VIY917524:VIY917525 VSU917524:VSU917525 WCQ917524:WCQ917525 WMM917524:WMM917525 WWI917524:WWI917525 T983060:T983061 JW983060:JW983061 TS983060:TS983061 ADO983060:ADO983061 ANK983060:ANK983061 AXG983060:AXG983061 BHC983060:BHC983061 BQY983060:BQY983061 CAU983060:CAU983061 CKQ983060:CKQ983061 CUM983060:CUM983061 DEI983060:DEI983061 DOE983060:DOE983061 DYA983060:DYA983061 EHW983060:EHW983061 ERS983060:ERS983061 FBO983060:FBO983061 FLK983060:FLK983061 FVG983060:FVG983061 GFC983060:GFC983061 GOY983060:GOY983061 GYU983060:GYU983061 HIQ983060:HIQ983061 HSM983060:HSM983061 ICI983060:ICI983061 IME983060:IME983061 IWA983060:IWA983061 JFW983060:JFW983061 JPS983060:JPS983061 JZO983060:JZO983061 KJK983060:KJK983061 KTG983060:KTG983061 LDC983060:LDC983061 LMY983060:LMY983061 LWU983060:LWU983061 MGQ983060:MGQ983061 MQM983060:MQM983061 NAI983060:NAI983061 NKE983060:NKE983061 NUA983060:NUA983061 ODW983060:ODW983061 ONS983060:ONS983061 OXO983060:OXO983061 PHK983060:PHK983061 PRG983060:PRG983061 QBC983060:QBC983061 QKY983060:QKY983061 QUU983060:QUU983061 REQ983060:REQ983061 ROM983060:ROM983061 RYI983060:RYI983061 SIE983060:SIE983061 SSA983060:SSA983061 TBW983060:TBW983061 TLS983060:TLS983061 TVO983060:TVO983061 UFK983060:UFK983061 UPG983060:UPG983061 UZC983060:UZC983061 VIY983060:VIY983061 VSU983060:VSU983061 WCQ983060:WCQ983061 WMM983060:WMM983061 R24:R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T24:T25 JW24:JW25 TS24:TS25 ADO24:ADO25 ANK24:ANK25 AXG24:AXG25 BHC24:BHC25 BQY24:BQY25 CAU24:CAU25 CKQ24:CKQ25 CUM24:CUM25 DEI24:DEI25 DOE24:DOE25 DYA24:DYA25 EHW24:EHW25 ERS24:ERS25 FBO24:FBO25 FLK24:FLK25 FVG24:FVG25 GFC24:GFC25 GOY24:GOY25 GYU24:GYU25 HIQ24:HIQ25 HSM24:HSM25 ICI24:ICI25 IME24:IME25 IWA24:IWA25 JFW24:JFW25 JPS24:JPS25 JZO24:JZO25 KJK24:KJK25 KTG24:KTG25 LDC24:LDC25 LMY24:LMY25 LWU24:LWU25 MGQ24:MGQ25 MQM24:MQM25 NAI24:NAI25 NKE24:NKE25 NUA24:NUA25 ODW24:ODW25 ONS24:ONS25 OXO24:OXO25 PHK24:PHK25 PRG24:PRG25 QBC24:QBC25 QKY24:QKY25 QUU24:QUU25 REQ24:REQ25 ROM24:ROM25 RYI24:RYI25 SIE24:SIE25 SSA24:SSA25 TBW24:TBW25 TLS24:TLS25 TVO24:TVO25 UFK24:UFK25 UPG24:UPG25 UZC24:UZC25 VIY24:VIY25 VSU24:VSU25 WCQ24:WCQ25 WMM24:WMM25 WWI24:WWI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dataValidation allowBlank="1" showInputMessage="1" showErrorMessage="1" prompt="Для выбора выполните двойной щелчок левой клавиши мыши по соответствующей ячейке." sqref="JX24 S65556:S65557 JV65556:JV65557 TR65556:TR65557 ADN65556:ADN65557 ANJ65556:ANJ65557 AXF65556:AXF65557 BHB65556:BHB65557 BQX65556:BQX65557 CAT65556:CAT65557 CKP65556:CKP65557 CUL65556:CUL65557 DEH65556:DEH65557 DOD65556:DOD65557 DXZ65556:DXZ65557 EHV65556:EHV65557 ERR65556:ERR65557 FBN65556:FBN65557 FLJ65556:FLJ65557 FVF65556:FVF65557 GFB65556:GFB65557 GOX65556:GOX65557 GYT65556:GYT65557 HIP65556:HIP65557 HSL65556:HSL65557 ICH65556:ICH65557 IMD65556:IMD65557 IVZ65556:IVZ65557 JFV65556:JFV65557 JPR65556:JPR65557 JZN65556:JZN65557 KJJ65556:KJJ65557 KTF65556:KTF65557 LDB65556:LDB65557 LMX65556:LMX65557 LWT65556:LWT65557 MGP65556:MGP65557 MQL65556:MQL65557 NAH65556:NAH65557 NKD65556:NKD65557 NTZ65556:NTZ65557 ODV65556:ODV65557 ONR65556:ONR65557 OXN65556:OXN65557 PHJ65556:PHJ65557 PRF65556:PRF65557 QBB65556:QBB65557 QKX65556:QKX65557 QUT65556:QUT65557 REP65556:REP65557 ROL65556:ROL65557 RYH65556:RYH65557 SID65556:SID65557 SRZ65556:SRZ65557 TBV65556:TBV65557 TLR65556:TLR65557 TVN65556:TVN65557 UFJ65556:UFJ65557 UPF65556:UPF65557 UZB65556:UZB65557 VIX65556:VIX65557 VST65556:VST65557 WCP65556:WCP65557 WML65556:WML65557 WWH65556:WWH65557 S131092:S131093 JV131092:JV131093 TR131092:TR131093 ADN131092:ADN131093 ANJ131092:ANJ131093 AXF131092:AXF131093 BHB131092:BHB131093 BQX131092:BQX131093 CAT131092:CAT131093 CKP131092:CKP131093 CUL131092:CUL131093 DEH131092:DEH131093 DOD131092:DOD131093 DXZ131092:DXZ131093 EHV131092:EHV131093 ERR131092:ERR131093 FBN131092:FBN131093 FLJ131092:FLJ131093 FVF131092:FVF131093 GFB131092:GFB131093 GOX131092:GOX131093 GYT131092:GYT131093 HIP131092:HIP131093 HSL131092:HSL131093 ICH131092:ICH131093 IMD131092:IMD131093 IVZ131092:IVZ131093 JFV131092:JFV131093 JPR131092:JPR131093 JZN131092:JZN131093 KJJ131092:KJJ131093 KTF131092:KTF131093 LDB131092:LDB131093 LMX131092:LMX131093 LWT131092:LWT131093 MGP131092:MGP131093 MQL131092:MQL131093 NAH131092:NAH131093 NKD131092:NKD131093 NTZ131092:NTZ131093 ODV131092:ODV131093 ONR131092:ONR131093 OXN131092:OXN131093 PHJ131092:PHJ131093 PRF131092:PRF131093 QBB131092:QBB131093 QKX131092:QKX131093 QUT131092:QUT131093 REP131092:REP131093 ROL131092:ROL131093 RYH131092:RYH131093 SID131092:SID131093 SRZ131092:SRZ131093 TBV131092:TBV131093 TLR131092:TLR131093 TVN131092:TVN131093 UFJ131092:UFJ131093 UPF131092:UPF131093 UZB131092:UZB131093 VIX131092:VIX131093 VST131092:VST131093 WCP131092:WCP131093 WML131092:WML131093 WWH131092:WWH131093 S196628:S196629 JV196628:JV196629 TR196628:TR196629 ADN196628:ADN196629 ANJ196628:ANJ196629 AXF196628:AXF196629 BHB196628:BHB196629 BQX196628:BQX196629 CAT196628:CAT196629 CKP196628:CKP196629 CUL196628:CUL196629 DEH196628:DEH196629 DOD196628:DOD196629 DXZ196628:DXZ196629 EHV196628:EHV196629 ERR196628:ERR196629 FBN196628:FBN196629 FLJ196628:FLJ196629 FVF196628:FVF196629 GFB196628:GFB196629 GOX196628:GOX196629 GYT196628:GYT196629 HIP196628:HIP196629 HSL196628:HSL196629 ICH196628:ICH196629 IMD196628:IMD196629 IVZ196628:IVZ196629 JFV196628:JFV196629 JPR196628:JPR196629 JZN196628:JZN196629 KJJ196628:KJJ196629 KTF196628:KTF196629 LDB196628:LDB196629 LMX196628:LMX196629 LWT196628:LWT196629 MGP196628:MGP196629 MQL196628:MQL196629 NAH196628:NAH196629 NKD196628:NKD196629 NTZ196628:NTZ196629 ODV196628:ODV196629 ONR196628:ONR196629 OXN196628:OXN196629 PHJ196628:PHJ196629 PRF196628:PRF196629 QBB196628:QBB196629 QKX196628:QKX196629 QUT196628:QUT196629 REP196628:REP196629 ROL196628:ROL196629 RYH196628:RYH196629 SID196628:SID196629 SRZ196628:SRZ196629 TBV196628:TBV196629 TLR196628:TLR196629 TVN196628:TVN196629 UFJ196628:UFJ196629 UPF196628:UPF196629 UZB196628:UZB196629 VIX196628:VIX196629 VST196628:VST196629 WCP196628:WCP196629 WML196628:WML196629 WWH196628:WWH196629 S262164:S262165 JV262164:JV262165 TR262164:TR262165 ADN262164:ADN262165 ANJ262164:ANJ262165 AXF262164:AXF262165 BHB262164:BHB262165 BQX262164:BQX262165 CAT262164:CAT262165 CKP262164:CKP262165 CUL262164:CUL262165 DEH262164:DEH262165 DOD262164:DOD262165 DXZ262164:DXZ262165 EHV262164:EHV262165 ERR262164:ERR262165 FBN262164:FBN262165 FLJ262164:FLJ262165 FVF262164:FVF262165 GFB262164:GFB262165 GOX262164:GOX262165 GYT262164:GYT262165 HIP262164:HIP262165 HSL262164:HSL262165 ICH262164:ICH262165 IMD262164:IMD262165 IVZ262164:IVZ262165 JFV262164:JFV262165 JPR262164:JPR262165 JZN262164:JZN262165 KJJ262164:KJJ262165 KTF262164:KTF262165 LDB262164:LDB262165 LMX262164:LMX262165 LWT262164:LWT262165 MGP262164:MGP262165 MQL262164:MQL262165 NAH262164:NAH262165 NKD262164:NKD262165 NTZ262164:NTZ262165 ODV262164:ODV262165 ONR262164:ONR262165 OXN262164:OXN262165 PHJ262164:PHJ262165 PRF262164:PRF262165 QBB262164:QBB262165 QKX262164:QKX262165 QUT262164:QUT262165 REP262164:REP262165 ROL262164:ROL262165 RYH262164:RYH262165 SID262164:SID262165 SRZ262164:SRZ262165 TBV262164:TBV262165 TLR262164:TLR262165 TVN262164:TVN262165 UFJ262164:UFJ262165 UPF262164:UPF262165 UZB262164:UZB262165 VIX262164:VIX262165 VST262164:VST262165 WCP262164:WCP262165 WML262164:WML262165 WWH262164:WWH262165 S327700:S327701 JV327700:JV327701 TR327700:TR327701 ADN327700:ADN327701 ANJ327700:ANJ327701 AXF327700:AXF327701 BHB327700:BHB327701 BQX327700:BQX327701 CAT327700:CAT327701 CKP327700:CKP327701 CUL327700:CUL327701 DEH327700:DEH327701 DOD327700:DOD327701 DXZ327700:DXZ327701 EHV327700:EHV327701 ERR327700:ERR327701 FBN327700:FBN327701 FLJ327700:FLJ327701 FVF327700:FVF327701 GFB327700:GFB327701 GOX327700:GOX327701 GYT327700:GYT327701 HIP327700:HIP327701 HSL327700:HSL327701 ICH327700:ICH327701 IMD327700:IMD327701 IVZ327700:IVZ327701 JFV327700:JFV327701 JPR327700:JPR327701 JZN327700:JZN327701 KJJ327700:KJJ327701 KTF327700:KTF327701 LDB327700:LDB327701 LMX327700:LMX327701 LWT327700:LWT327701 MGP327700:MGP327701 MQL327700:MQL327701 NAH327700:NAH327701 NKD327700:NKD327701 NTZ327700:NTZ327701 ODV327700:ODV327701 ONR327700:ONR327701 OXN327700:OXN327701 PHJ327700:PHJ327701 PRF327700:PRF327701 QBB327700:QBB327701 QKX327700:QKX327701 QUT327700:QUT327701 REP327700:REP327701 ROL327700:ROL327701 RYH327700:RYH327701 SID327700:SID327701 SRZ327700:SRZ327701 TBV327700:TBV327701 TLR327700:TLR327701 TVN327700:TVN327701 UFJ327700:UFJ327701 UPF327700:UPF327701 UZB327700:UZB327701 VIX327700:VIX327701 VST327700:VST327701 WCP327700:WCP327701 WML327700:WML327701 WWH327700:WWH327701 S393236:S393237 JV393236:JV393237 TR393236:TR393237 ADN393236:ADN393237 ANJ393236:ANJ393237 AXF393236:AXF393237 BHB393236:BHB393237 BQX393236:BQX393237 CAT393236:CAT393237 CKP393236:CKP393237 CUL393236:CUL393237 DEH393236:DEH393237 DOD393236:DOD393237 DXZ393236:DXZ393237 EHV393236:EHV393237 ERR393236:ERR393237 FBN393236:FBN393237 FLJ393236:FLJ393237 FVF393236:FVF393237 GFB393236:GFB393237 GOX393236:GOX393237 GYT393236:GYT393237 HIP393236:HIP393237 HSL393236:HSL393237 ICH393236:ICH393237 IMD393236:IMD393237 IVZ393236:IVZ393237 JFV393236:JFV393237 JPR393236:JPR393237 JZN393236:JZN393237 KJJ393236:KJJ393237 KTF393236:KTF393237 LDB393236:LDB393237 LMX393236:LMX393237 LWT393236:LWT393237 MGP393236:MGP393237 MQL393236:MQL393237 NAH393236:NAH393237 NKD393236:NKD393237 NTZ393236:NTZ393237 ODV393236:ODV393237 ONR393236:ONR393237 OXN393236:OXN393237 PHJ393236:PHJ393237 PRF393236:PRF393237 QBB393236:QBB393237 QKX393236:QKX393237 QUT393236:QUT393237 REP393236:REP393237 ROL393236:ROL393237 RYH393236:RYH393237 SID393236:SID393237 SRZ393236:SRZ393237 TBV393236:TBV393237 TLR393236:TLR393237 TVN393236:TVN393237 UFJ393236:UFJ393237 UPF393236:UPF393237 UZB393236:UZB393237 VIX393236:VIX393237 VST393236:VST393237 WCP393236:WCP393237 WML393236:WML393237 WWH393236:WWH393237 S458772:S458773 JV458772:JV458773 TR458772:TR458773 ADN458772:ADN458773 ANJ458772:ANJ458773 AXF458772:AXF458773 BHB458772:BHB458773 BQX458772:BQX458773 CAT458772:CAT458773 CKP458772:CKP458773 CUL458772:CUL458773 DEH458772:DEH458773 DOD458772:DOD458773 DXZ458772:DXZ458773 EHV458772:EHV458773 ERR458772:ERR458773 FBN458772:FBN458773 FLJ458772:FLJ458773 FVF458772:FVF458773 GFB458772:GFB458773 GOX458772:GOX458773 GYT458772:GYT458773 HIP458772:HIP458773 HSL458772:HSL458773 ICH458772:ICH458773 IMD458772:IMD458773 IVZ458772:IVZ458773 JFV458772:JFV458773 JPR458772:JPR458773 JZN458772:JZN458773 KJJ458772:KJJ458773 KTF458772:KTF458773 LDB458772:LDB458773 LMX458772:LMX458773 LWT458772:LWT458773 MGP458772:MGP458773 MQL458772:MQL458773 NAH458772:NAH458773 NKD458772:NKD458773 NTZ458772:NTZ458773 ODV458772:ODV458773 ONR458772:ONR458773 OXN458772:OXN458773 PHJ458772:PHJ458773 PRF458772:PRF458773 QBB458772:QBB458773 QKX458772:QKX458773 QUT458772:QUT458773 REP458772:REP458773 ROL458772:ROL458773 RYH458772:RYH458773 SID458772:SID458773 SRZ458772:SRZ458773 TBV458772:TBV458773 TLR458772:TLR458773 TVN458772:TVN458773 UFJ458772:UFJ458773 UPF458772:UPF458773 UZB458772:UZB458773 VIX458772:VIX458773 VST458772:VST458773 WCP458772:WCP458773 WML458772:WML458773 WWH458772:WWH458773 S524308:S524309 JV524308:JV524309 TR524308:TR524309 ADN524308:ADN524309 ANJ524308:ANJ524309 AXF524308:AXF524309 BHB524308:BHB524309 BQX524308:BQX524309 CAT524308:CAT524309 CKP524308:CKP524309 CUL524308:CUL524309 DEH524308:DEH524309 DOD524308:DOD524309 DXZ524308:DXZ524309 EHV524308:EHV524309 ERR524308:ERR524309 FBN524308:FBN524309 FLJ524308:FLJ524309 FVF524308:FVF524309 GFB524308:GFB524309 GOX524308:GOX524309 GYT524308:GYT524309 HIP524308:HIP524309 HSL524308:HSL524309 ICH524308:ICH524309 IMD524308:IMD524309 IVZ524308:IVZ524309 JFV524308:JFV524309 JPR524308:JPR524309 JZN524308:JZN524309 KJJ524308:KJJ524309 KTF524308:KTF524309 LDB524308:LDB524309 LMX524308:LMX524309 LWT524308:LWT524309 MGP524308:MGP524309 MQL524308:MQL524309 NAH524308:NAH524309 NKD524308:NKD524309 NTZ524308:NTZ524309 ODV524308:ODV524309 ONR524308:ONR524309 OXN524308:OXN524309 PHJ524308:PHJ524309 PRF524308:PRF524309 QBB524308:QBB524309 QKX524308:QKX524309 QUT524308:QUT524309 REP524308:REP524309 ROL524308:ROL524309 RYH524308:RYH524309 SID524308:SID524309 SRZ524308:SRZ524309 TBV524308:TBV524309 TLR524308:TLR524309 TVN524308:TVN524309 UFJ524308:UFJ524309 UPF524308:UPF524309 UZB524308:UZB524309 VIX524308:VIX524309 VST524308:VST524309 WCP524308:WCP524309 WML524308:WML524309 WWH524308:WWH524309 S589844:S589845 JV589844:JV589845 TR589844:TR589845 ADN589844:ADN589845 ANJ589844:ANJ589845 AXF589844:AXF589845 BHB589844:BHB589845 BQX589844:BQX589845 CAT589844:CAT589845 CKP589844:CKP589845 CUL589844:CUL589845 DEH589844:DEH589845 DOD589844:DOD589845 DXZ589844:DXZ589845 EHV589844:EHV589845 ERR589844:ERR589845 FBN589844:FBN589845 FLJ589844:FLJ589845 FVF589844:FVF589845 GFB589844:GFB589845 GOX589844:GOX589845 GYT589844:GYT589845 HIP589844:HIP589845 HSL589844:HSL589845 ICH589844:ICH589845 IMD589844:IMD589845 IVZ589844:IVZ589845 JFV589844:JFV589845 JPR589844:JPR589845 JZN589844:JZN589845 KJJ589844:KJJ589845 KTF589844:KTF589845 LDB589844:LDB589845 LMX589844:LMX589845 LWT589844:LWT589845 MGP589844:MGP589845 MQL589844:MQL589845 NAH589844:NAH589845 NKD589844:NKD589845 NTZ589844:NTZ589845 ODV589844:ODV589845 ONR589844:ONR589845 OXN589844:OXN589845 PHJ589844:PHJ589845 PRF589844:PRF589845 QBB589844:QBB589845 QKX589844:QKX589845 QUT589844:QUT589845 REP589844:REP589845 ROL589844:ROL589845 RYH589844:RYH589845 SID589844:SID589845 SRZ589844:SRZ589845 TBV589844:TBV589845 TLR589844:TLR589845 TVN589844:TVN589845 UFJ589844:UFJ589845 UPF589844:UPF589845 UZB589844:UZB589845 VIX589844:VIX589845 VST589844:VST589845 WCP589844:WCP589845 WML589844:WML589845 WWH589844:WWH589845 S655380:S655381 JV655380:JV655381 TR655380:TR655381 ADN655380:ADN655381 ANJ655380:ANJ655381 AXF655380:AXF655381 BHB655380:BHB655381 BQX655380:BQX655381 CAT655380:CAT655381 CKP655380:CKP655381 CUL655380:CUL655381 DEH655380:DEH655381 DOD655380:DOD655381 DXZ655380:DXZ655381 EHV655380:EHV655381 ERR655380:ERR655381 FBN655380:FBN655381 FLJ655380:FLJ655381 FVF655380:FVF655381 GFB655380:GFB655381 GOX655380:GOX655381 GYT655380:GYT655381 HIP655380:HIP655381 HSL655380:HSL655381 ICH655380:ICH655381 IMD655380:IMD655381 IVZ655380:IVZ655381 JFV655380:JFV655381 JPR655380:JPR655381 JZN655380:JZN655381 KJJ655380:KJJ655381 KTF655380:KTF655381 LDB655380:LDB655381 LMX655380:LMX655381 LWT655380:LWT655381 MGP655380:MGP655381 MQL655380:MQL655381 NAH655380:NAH655381 NKD655380:NKD655381 NTZ655380:NTZ655381 ODV655380:ODV655381 ONR655380:ONR655381 OXN655380:OXN655381 PHJ655380:PHJ655381 PRF655380:PRF655381 QBB655380:QBB655381 QKX655380:QKX655381 QUT655380:QUT655381 REP655380:REP655381 ROL655380:ROL655381 RYH655380:RYH655381 SID655380:SID655381 SRZ655380:SRZ655381 TBV655380:TBV655381 TLR655380:TLR655381 TVN655380:TVN655381 UFJ655380:UFJ655381 UPF655380:UPF655381 UZB655380:UZB655381 VIX655380:VIX655381 VST655380:VST655381 WCP655380:WCP655381 WML655380:WML655381 WWH655380:WWH655381 S720916:S720917 JV720916:JV720917 TR720916:TR720917 ADN720916:ADN720917 ANJ720916:ANJ720917 AXF720916:AXF720917 BHB720916:BHB720917 BQX720916:BQX720917 CAT720916:CAT720917 CKP720916:CKP720917 CUL720916:CUL720917 DEH720916:DEH720917 DOD720916:DOD720917 DXZ720916:DXZ720917 EHV720916:EHV720917 ERR720916:ERR720917 FBN720916:FBN720917 FLJ720916:FLJ720917 FVF720916:FVF720917 GFB720916:GFB720917 GOX720916:GOX720917 GYT720916:GYT720917 HIP720916:HIP720917 HSL720916:HSL720917 ICH720916:ICH720917 IMD720916:IMD720917 IVZ720916:IVZ720917 JFV720916:JFV720917 JPR720916:JPR720917 JZN720916:JZN720917 KJJ720916:KJJ720917 KTF720916:KTF720917 LDB720916:LDB720917 LMX720916:LMX720917 LWT720916:LWT720917 MGP720916:MGP720917 MQL720916:MQL720917 NAH720916:NAH720917 NKD720916:NKD720917 NTZ720916:NTZ720917 ODV720916:ODV720917 ONR720916:ONR720917 OXN720916:OXN720917 PHJ720916:PHJ720917 PRF720916:PRF720917 QBB720916:QBB720917 QKX720916:QKX720917 QUT720916:QUT720917 REP720916:REP720917 ROL720916:ROL720917 RYH720916:RYH720917 SID720916:SID720917 SRZ720916:SRZ720917 TBV720916:TBV720917 TLR720916:TLR720917 TVN720916:TVN720917 UFJ720916:UFJ720917 UPF720916:UPF720917 UZB720916:UZB720917 VIX720916:VIX720917 VST720916:VST720917 WCP720916:WCP720917 WML720916:WML720917 WWH720916:WWH720917 S786452:S786453 JV786452:JV786453 TR786452:TR786453 ADN786452:ADN786453 ANJ786452:ANJ786453 AXF786452:AXF786453 BHB786452:BHB786453 BQX786452:BQX786453 CAT786452:CAT786453 CKP786452:CKP786453 CUL786452:CUL786453 DEH786452:DEH786453 DOD786452:DOD786453 DXZ786452:DXZ786453 EHV786452:EHV786453 ERR786452:ERR786453 FBN786452:FBN786453 FLJ786452:FLJ786453 FVF786452:FVF786453 GFB786452:GFB786453 GOX786452:GOX786453 GYT786452:GYT786453 HIP786452:HIP786453 HSL786452:HSL786453 ICH786452:ICH786453 IMD786452:IMD786453 IVZ786452:IVZ786453 JFV786452:JFV786453 JPR786452:JPR786453 JZN786452:JZN786453 KJJ786452:KJJ786453 KTF786452:KTF786453 LDB786452:LDB786453 LMX786452:LMX786453 LWT786452:LWT786453 MGP786452:MGP786453 MQL786452:MQL786453 NAH786452:NAH786453 NKD786452:NKD786453 NTZ786452:NTZ786453 ODV786452:ODV786453 ONR786452:ONR786453 OXN786452:OXN786453 PHJ786452:PHJ786453 PRF786452:PRF786453 QBB786452:QBB786453 QKX786452:QKX786453 QUT786452:QUT786453 REP786452:REP786453 ROL786452:ROL786453 RYH786452:RYH786453 SID786452:SID786453 SRZ786452:SRZ786453 TBV786452:TBV786453 TLR786452:TLR786453 TVN786452:TVN786453 UFJ786452:UFJ786453 UPF786452:UPF786453 UZB786452:UZB786453 VIX786452:VIX786453 VST786452:VST786453 WCP786452:WCP786453 WML786452:WML786453 WWH786452:WWH786453 S851988:S851989 JV851988:JV851989 TR851988:TR851989 ADN851988:ADN851989 ANJ851988:ANJ851989 AXF851988:AXF851989 BHB851988:BHB851989 BQX851988:BQX851989 CAT851988:CAT851989 CKP851988:CKP851989 CUL851988:CUL851989 DEH851988:DEH851989 DOD851988:DOD851989 DXZ851988:DXZ851989 EHV851988:EHV851989 ERR851988:ERR851989 FBN851988:FBN851989 FLJ851988:FLJ851989 FVF851988:FVF851989 GFB851988:GFB851989 GOX851988:GOX851989 GYT851988:GYT851989 HIP851988:HIP851989 HSL851988:HSL851989 ICH851988:ICH851989 IMD851988:IMD851989 IVZ851988:IVZ851989 JFV851988:JFV851989 JPR851988:JPR851989 JZN851988:JZN851989 KJJ851988:KJJ851989 KTF851988:KTF851989 LDB851988:LDB851989 LMX851988:LMX851989 LWT851988:LWT851989 MGP851988:MGP851989 MQL851988:MQL851989 NAH851988:NAH851989 NKD851988:NKD851989 NTZ851988:NTZ851989 ODV851988:ODV851989 ONR851988:ONR851989 OXN851988:OXN851989 PHJ851988:PHJ851989 PRF851988:PRF851989 QBB851988:QBB851989 QKX851988:QKX851989 QUT851988:QUT851989 REP851988:REP851989 ROL851988:ROL851989 RYH851988:RYH851989 SID851988:SID851989 SRZ851988:SRZ851989 TBV851988:TBV851989 TLR851988:TLR851989 TVN851988:TVN851989 UFJ851988:UFJ851989 UPF851988:UPF851989 UZB851988:UZB851989 VIX851988:VIX851989 VST851988:VST851989 WCP851988:WCP851989 WML851988:WML851989 WWH851988:WWH851989 S917524:S917525 JV917524:JV917525 TR917524:TR917525 ADN917524:ADN917525 ANJ917524:ANJ917525 AXF917524:AXF917525 BHB917524:BHB917525 BQX917524:BQX917525 CAT917524:CAT917525 CKP917524:CKP917525 CUL917524:CUL917525 DEH917524:DEH917525 DOD917524:DOD917525 DXZ917524:DXZ917525 EHV917524:EHV917525 ERR917524:ERR917525 FBN917524:FBN917525 FLJ917524:FLJ917525 FVF917524:FVF917525 GFB917524:GFB917525 GOX917524:GOX917525 GYT917524:GYT917525 HIP917524:HIP917525 HSL917524:HSL917525 ICH917524:ICH917525 IMD917524:IMD917525 IVZ917524:IVZ917525 JFV917524:JFV917525 JPR917524:JPR917525 JZN917524:JZN917525 KJJ917524:KJJ917525 KTF917524:KTF917525 LDB917524:LDB917525 LMX917524:LMX917525 LWT917524:LWT917525 MGP917524:MGP917525 MQL917524:MQL917525 NAH917524:NAH917525 NKD917524:NKD917525 NTZ917524:NTZ917525 ODV917524:ODV917525 ONR917524:ONR917525 OXN917524:OXN917525 PHJ917524:PHJ917525 PRF917524:PRF917525 QBB917524:QBB917525 QKX917524:QKX917525 QUT917524:QUT917525 REP917524:REP917525 ROL917524:ROL917525 RYH917524:RYH917525 SID917524:SID917525 SRZ917524:SRZ917525 TBV917524:TBV917525 TLR917524:TLR917525 TVN917524:TVN917525 UFJ917524:UFJ917525 UPF917524:UPF917525 UZB917524:UZB917525 VIX917524:VIX917525 VST917524:VST917525 WCP917524:WCP917525 WML917524:WML917525 WWH917524:WWH917525 S983060:S983061 JV983060:JV983061 TR983060:TR983061 ADN983060:ADN983061 ANJ983060:ANJ983061 AXF983060:AXF983061 BHB983060:BHB983061 BQX983060:BQX983061 CAT983060:CAT983061 CKP983060:CKP983061 CUL983060:CUL983061 DEH983060:DEH983061 DOD983060:DOD983061 DXZ983060:DXZ983061 EHV983060:EHV983061 ERR983060:ERR983061 FBN983060:FBN983061 FLJ983060:FLJ983061 FVF983060:FVF983061 GFB983060:GFB983061 GOX983060:GOX983061 GYT983060:GYT983061 HIP983060:HIP983061 HSL983060:HSL983061 ICH983060:ICH983061 IMD983060:IMD983061 IVZ983060:IVZ983061 JFV983060:JFV983061 JPR983060:JPR983061 JZN983060:JZN983061 KJJ983060:KJJ983061 KTF983060:KTF983061 LDB983060:LDB983061 LMX983060:LMX983061 LWT983060:LWT983061 MGP983060:MGP983061 MQL983060:MQL983061 NAH983060:NAH983061 NKD983060:NKD983061 NTZ983060:NTZ983061 ODV983060:ODV983061 ONR983060:ONR983061 OXN983060:OXN983061 PHJ983060:PHJ983061 PRF983060:PRF983061 QBB983060:QBB983061 QKX983060:QKX983061 QUT983060:QUT983061 REP983060:REP983061 ROL983060:ROL983061 RYH983060:RYH983061 SID983060:SID983061 SRZ983060:SRZ983061 TBV983060:TBV983061 TLR983060:TLR983061 TVN983060:TVN983061 UFJ983060:UFJ983061 UPF983060:UPF983061 UZB983060:UZB983061 VIX983060:VIX983061 VST983060:VST983061 WCP983060:WCP983061 WML983060:WML983061 WWH983060:WWH983061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WWJ983060 U131092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196628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262164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327700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393236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458772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524308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589844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655380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720916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786452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U851988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9175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U983060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U24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H24:WWH25 S24:S25 JV24:JV25 TR24:TR25 ADN24:ADN25 ANJ24:ANJ25 AXF24:AXF25 BHB24:BHB25 BQX24:BQX25 CAT24:CAT25 CKP24:CKP25 CUL24:CUL25 DEH24:DEH25 DOD24:DOD25 DXZ24:DXZ25 EHV24:EHV25 ERR24:ERR25 FBN24:FBN25 FLJ24:FLJ25 FVF24:FVF25 GFB24:GFB25 GOX24:GOX25 GYT24:GYT25 HIP24:HIP25 HSL24:HSL25 ICH24:ICH25 IMD24:IMD25 IVZ24:IVZ25 JFV24:JFV25 JPR24:JPR25 JZN24:JZN25 KJJ24:KJJ25 KTF24:KTF25 LDB24:LDB25 LMX24:LMX25 LWT24:LWT25 MGP24:MGP25 MQL24:MQL25 NAH24:NAH25 NKD24:NKD25 NTZ24:NTZ25 ODV24:ODV25 ONR24:ONR25 OXN24:OXN25 PHJ24:PHJ25 PRF24:PRF25 QBB24:QBB25 QKX24:QKX25 QUT24:QUT25 REP24:REP25 ROL24:ROL25 RYH24:RYH25 SID24:SID25 SRZ24:SRZ25 TBV24:TBV25 TLR24:TLR25 TVN24:TVN25 UFJ24:UFJ25 UPF24:UPF25 UZB24:UZB25 VIX24:VIX25 VST24:VST25 WCP24:WCP25 WML24:WML25 U65556 Z65556:Z65557 Z131092:Z131093 Z196628:Z196629 Z262164:Z262165 Z327700:Z327701 Z393236:Z393237 Z458772:Z458773 Z524308:Z524309 Z589844:Z589845 Z655380:Z655381 Z720916:Z720917 Z786452:Z786453 Z851988:Z851989 Z917524:Z917525 Z983060:Z983061 AB131092 AB196628 AB262164 AB327700 AB393236 AB458772 AB524308 AB589844 AB655380 AB720916 AB786452 AB851988 AB917524 AB983060 AB65556 AB24 Z24:Z25"/>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type="list" allowBlank="1" showInputMessage="1" showErrorMessage="1" errorTitle="Ошибка" error="Выберите значение из списка" prompt="Выберите значение из списка" sqref="O23:AC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3" fitToHeight="0" orientation="landscape"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8" t="s">
        <v>470</v>
      </c>
      <c r="G2" s="1279"/>
      <c r="H2" s="1280"/>
      <c r="I2" s="608"/>
    </row>
    <row r="3" spans="1:20" ht="3" customHeight="1"/>
    <row r="4" spans="1:20" s="538" customFormat="1" ht="11.25">
      <c r="A4" s="558"/>
      <c r="B4" s="558"/>
      <c r="C4" s="558"/>
      <c r="D4" s="558"/>
      <c r="F4" s="1230" t="s">
        <v>444</v>
      </c>
      <c r="G4" s="1230"/>
      <c r="H4" s="1230"/>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29.04.2019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616</v>
      </c>
      <c r="M5" s="1299"/>
      <c r="N5" s="1299"/>
      <c r="O5" s="1299"/>
      <c r="P5" s="1299"/>
      <c r="Q5" s="1299"/>
      <c r="R5" s="1299"/>
      <c r="S5" s="1299"/>
      <c r="T5" s="1299"/>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31"/>
      <c r="P12" s="1331"/>
      <c r="Q12" s="1331"/>
      <c r="R12" s="1331"/>
      <c r="S12" s="1331"/>
      <c r="T12" s="1331"/>
      <c r="U12" s="1331"/>
    </row>
    <row r="13" spans="1:34">
      <c r="J13" s="451"/>
      <c r="K13" s="451"/>
      <c r="L13" s="1230" t="s">
        <v>444</v>
      </c>
      <c r="M13" s="1230"/>
      <c r="N13" s="1230"/>
      <c r="O13" s="1230"/>
      <c r="P13" s="1230"/>
      <c r="Q13" s="1230"/>
      <c r="R13" s="1230"/>
      <c r="S13" s="1230"/>
      <c r="T13" s="1230"/>
      <c r="U13" s="1230"/>
      <c r="V13" s="1230"/>
      <c r="W13" s="1230" t="s">
        <v>445</v>
      </c>
    </row>
    <row r="14" spans="1:34" ht="14.25" customHeight="1">
      <c r="J14" s="451"/>
      <c r="K14" s="451"/>
      <c r="L14" s="1313" t="s">
        <v>90</v>
      </c>
      <c r="M14" s="1313" t="s">
        <v>602</v>
      </c>
      <c r="N14" s="490"/>
      <c r="O14" s="1314" t="s">
        <v>604</v>
      </c>
      <c r="P14" s="1315"/>
      <c r="Q14" s="1315"/>
      <c r="R14" s="1315"/>
      <c r="S14" s="1315"/>
      <c r="T14" s="1316"/>
      <c r="U14" s="1296" t="s">
        <v>338</v>
      </c>
      <c r="V14" s="1310" t="s">
        <v>273</v>
      </c>
      <c r="W14" s="1230"/>
    </row>
    <row r="15" spans="1:34" s="492" customFormat="1" ht="14.25" customHeight="1">
      <c r="A15" s="553"/>
      <c r="B15" s="553"/>
      <c r="C15" s="553"/>
      <c r="D15" s="553"/>
      <c r="E15" s="553"/>
      <c r="F15" s="553"/>
      <c r="G15" s="559"/>
      <c r="H15" s="559"/>
      <c r="I15" s="500"/>
      <c r="J15" s="498"/>
      <c r="K15" s="498"/>
      <c r="L15" s="1313"/>
      <c r="M15" s="1313"/>
      <c r="N15" s="490"/>
      <c r="O15" s="1319" t="s">
        <v>675</v>
      </c>
      <c r="P15" s="1317" t="s">
        <v>269</v>
      </c>
      <c r="Q15" s="1318"/>
      <c r="R15" s="1294" t="s">
        <v>615</v>
      </c>
      <c r="S15" s="1294"/>
      <c r="T15" s="1295"/>
      <c r="U15" s="1297"/>
      <c r="V15" s="1311"/>
      <c r="W15" s="1230"/>
      <c r="X15" s="553"/>
      <c r="Y15" s="553"/>
      <c r="Z15" s="553"/>
      <c r="AA15" s="553"/>
      <c r="AB15" s="553"/>
      <c r="AC15" s="553"/>
      <c r="AD15" s="553"/>
      <c r="AE15" s="553"/>
      <c r="AF15" s="553"/>
      <c r="AG15" s="553"/>
      <c r="AH15" s="553"/>
    </row>
    <row r="16" spans="1:34" ht="33.75">
      <c r="J16" s="451"/>
      <c r="K16" s="451"/>
      <c r="L16" s="1313"/>
      <c r="M16" s="1313"/>
      <c r="N16" s="489"/>
      <c r="O16" s="1320"/>
      <c r="P16" s="504" t="s">
        <v>670</v>
      </c>
      <c r="Q16" s="504" t="s">
        <v>671</v>
      </c>
      <c r="R16" s="505" t="s">
        <v>272</v>
      </c>
      <c r="S16" s="1308" t="s">
        <v>271</v>
      </c>
      <c r="T16" s="1309"/>
      <c r="U16" s="1298"/>
      <c r="V16" s="1312"/>
      <c r="W16" s="1230"/>
    </row>
    <row r="17" spans="1:35">
      <c r="J17" s="451"/>
      <c r="K17" s="459">
        <v>1</v>
      </c>
      <c r="L17" s="494" t="s">
        <v>91</v>
      </c>
      <c r="M17" s="494" t="s">
        <v>47</v>
      </c>
      <c r="N17" s="465" t="s">
        <v>47</v>
      </c>
      <c r="O17" s="457">
        <f ca="1">OFFSET(O17,0,-1)+1</f>
        <v>3</v>
      </c>
      <c r="P17" s="457">
        <f ca="1">OFFSET(P17,0,-1)+1</f>
        <v>4</v>
      </c>
      <c r="Q17" s="457">
        <f ca="1">OFFSET(Q17,0,-1)+1</f>
        <v>5</v>
      </c>
      <c r="R17" s="457">
        <f ca="1">OFFSET(R17,0,-1)+1</f>
        <v>6</v>
      </c>
      <c r="S17" s="1301">
        <f ca="1">OFFSET(S17,0,-1)+1</f>
        <v>7</v>
      </c>
      <c r="T17" s="1301"/>
      <c r="U17" s="457">
        <f ca="1">OFFSET(U17,0,-2)+1</f>
        <v>8</v>
      </c>
      <c r="V17" s="619">
        <f ca="1">OFFSET(V17,0,-1)</f>
        <v>8</v>
      </c>
      <c r="W17" s="457">
        <f ca="1">OFFSET(W17,0,-1)+1</f>
        <v>9</v>
      </c>
    </row>
    <row r="18" spans="1:35" ht="22.5">
      <c r="A18" s="1284">
        <v>1</v>
      </c>
      <c r="B18" s="905"/>
      <c r="C18" s="905"/>
      <c r="D18" s="905"/>
      <c r="E18" s="906"/>
      <c r="F18" s="907"/>
      <c r="G18" s="907"/>
      <c r="H18" s="907"/>
      <c r="I18" s="908"/>
      <c r="J18" s="903"/>
      <c r="K18" s="910"/>
      <c r="L18" s="561">
        <f>mergeValue(A18)</f>
        <v>1</v>
      </c>
      <c r="M18" s="609" t="s">
        <v>19</v>
      </c>
      <c r="N18" s="548"/>
      <c r="O18" s="1327"/>
      <c r="P18" s="1327"/>
      <c r="Q18" s="1327"/>
      <c r="R18" s="1327"/>
      <c r="S18" s="1327"/>
      <c r="T18" s="1327"/>
      <c r="U18" s="1327"/>
      <c r="V18" s="1327"/>
      <c r="W18" s="1125" t="s">
        <v>718</v>
      </c>
    </row>
    <row r="19" spans="1:35" ht="22.5">
      <c r="A19" s="1284"/>
      <c r="B19" s="1284">
        <v>1</v>
      </c>
      <c r="C19" s="905"/>
      <c r="D19" s="905"/>
      <c r="E19" s="907"/>
      <c r="F19" s="907"/>
      <c r="G19" s="907"/>
      <c r="H19" s="907"/>
      <c r="I19" s="902"/>
      <c r="J19" s="901"/>
      <c r="K19" s="904"/>
      <c r="L19" s="561" t="str">
        <f>mergeValue(A19) &amp;"."&amp; mergeValue(B19)</f>
        <v>1.1</v>
      </c>
      <c r="M19" s="515" t="s">
        <v>15</v>
      </c>
      <c r="N19" s="548"/>
      <c r="O19" s="1327"/>
      <c r="P19" s="1327"/>
      <c r="Q19" s="1327"/>
      <c r="R19" s="1327"/>
      <c r="S19" s="1327"/>
      <c r="T19" s="1327"/>
      <c r="U19" s="1327"/>
      <c r="V19" s="1327"/>
      <c r="W19" s="1125" t="s">
        <v>459</v>
      </c>
    </row>
    <row r="20" spans="1:35" ht="22.5">
      <c r="A20" s="1284"/>
      <c r="B20" s="1284"/>
      <c r="C20" s="1284">
        <v>1</v>
      </c>
      <c r="D20" s="905"/>
      <c r="E20" s="907"/>
      <c r="F20" s="907"/>
      <c r="G20" s="907"/>
      <c r="H20" s="907"/>
      <c r="I20" s="909"/>
      <c r="J20" s="901"/>
      <c r="K20" s="904"/>
      <c r="L20" s="561" t="str">
        <f>mergeValue(A20) &amp;"."&amp; mergeValue(B20)&amp;"."&amp; mergeValue(C20)</f>
        <v>1.1.1</v>
      </c>
      <c r="M20" s="516" t="s">
        <v>7</v>
      </c>
      <c r="N20" s="548"/>
      <c r="O20" s="1327"/>
      <c r="P20" s="1327"/>
      <c r="Q20" s="1327"/>
      <c r="R20" s="1327"/>
      <c r="S20" s="1327"/>
      <c r="T20" s="1327"/>
      <c r="U20" s="1327"/>
      <c r="V20" s="1327"/>
      <c r="W20" s="1125" t="s">
        <v>600</v>
      </c>
    </row>
    <row r="21" spans="1:35" ht="22.5">
      <c r="A21" s="1284"/>
      <c r="B21" s="1284"/>
      <c r="C21" s="1284"/>
      <c r="D21" s="1284">
        <v>1</v>
      </c>
      <c r="E21" s="907"/>
      <c r="F21" s="907"/>
      <c r="G21" s="907"/>
      <c r="H21" s="907"/>
      <c r="I21" s="909"/>
      <c r="J21" s="901"/>
      <c r="K21" s="904"/>
      <c r="L21" s="561" t="str">
        <f>mergeValue(A21) &amp;"."&amp; mergeValue(B21)&amp;"."&amp; mergeValue(C21)&amp;"."&amp; mergeValue(D21)</f>
        <v>1.1.1.1</v>
      </c>
      <c r="M21" s="517" t="s">
        <v>21</v>
      </c>
      <c r="N21" s="548"/>
      <c r="O21" s="1327"/>
      <c r="P21" s="1327"/>
      <c r="Q21" s="1327"/>
      <c r="R21" s="1327"/>
      <c r="S21" s="1327"/>
      <c r="T21" s="1327"/>
      <c r="U21" s="1327"/>
      <c r="V21" s="1327"/>
      <c r="W21" s="1125" t="s">
        <v>601</v>
      </c>
    </row>
    <row r="22" spans="1:35" ht="11.25" hidden="1" customHeight="1">
      <c r="A22" s="1284"/>
      <c r="B22" s="1284"/>
      <c r="C22" s="1284"/>
      <c r="D22" s="1284"/>
      <c r="E22" s="1284">
        <v>1</v>
      </c>
      <c r="F22" s="907"/>
      <c r="G22" s="907"/>
      <c r="H22" s="905">
        <v>1</v>
      </c>
      <c r="I22" s="1284">
        <v>1</v>
      </c>
      <c r="J22" s="907"/>
      <c r="K22" s="912"/>
      <c r="L22" s="561"/>
      <c r="M22" s="523"/>
      <c r="N22" s="549"/>
      <c r="O22" s="599"/>
      <c r="P22" s="599"/>
      <c r="Q22" s="599"/>
      <c r="R22" s="599"/>
      <c r="S22" s="599"/>
      <c r="T22" s="599"/>
      <c r="U22" s="599"/>
      <c r="V22" s="477"/>
      <c r="W22" s="1086"/>
    </row>
    <row r="23" spans="1:35" ht="33.75">
      <c r="A23" s="1284"/>
      <c r="B23" s="1284"/>
      <c r="C23" s="1284"/>
      <c r="D23" s="1284"/>
      <c r="E23" s="1284"/>
      <c r="F23" s="1284">
        <v>1</v>
      </c>
      <c r="G23" s="905"/>
      <c r="H23" s="905"/>
      <c r="I23" s="1284"/>
      <c r="J23" s="1284">
        <v>1</v>
      </c>
      <c r="K23" s="913"/>
      <c r="L23" s="561" t="str">
        <f>mergeValue(A23) &amp;"."&amp; mergeValue(B23)&amp;"."&amp; mergeValue(C23)&amp;"."&amp; mergeValue(D23)&amp;"."&amp;  mergeValue(F23)</f>
        <v>1.1.1.1.1</v>
      </c>
      <c r="M23" s="524" t="s">
        <v>9</v>
      </c>
      <c r="N23" s="549"/>
      <c r="O23" s="1286"/>
      <c r="P23" s="1286"/>
      <c r="Q23" s="1286"/>
      <c r="R23" s="1286"/>
      <c r="S23" s="1286"/>
      <c r="T23" s="1286"/>
      <c r="U23" s="1286"/>
      <c r="V23" s="1286"/>
      <c r="W23" s="1125" t="s">
        <v>720</v>
      </c>
      <c r="Y23" s="473" t="str">
        <f>strCheckUnique(Z23:Z26)</f>
        <v/>
      </c>
      <c r="AA23" s="473"/>
    </row>
    <row r="24" spans="1:35" ht="99" customHeight="1">
      <c r="A24" s="1284"/>
      <c r="B24" s="1284"/>
      <c r="C24" s="1284"/>
      <c r="D24" s="1284"/>
      <c r="E24" s="1284"/>
      <c r="F24" s="1284"/>
      <c r="G24" s="905">
        <v>1</v>
      </c>
      <c r="H24" s="905"/>
      <c r="I24" s="1284"/>
      <c r="J24" s="1284"/>
      <c r="K24" s="913">
        <v>1</v>
      </c>
      <c r="L24" s="561" t="str">
        <f>mergeValue(A24) &amp;"."&amp; mergeValue(B24)&amp;"."&amp; mergeValue(C24)&amp;"."&amp; mergeValue(D24)&amp;"."&amp; mergeValue(F24)&amp;"."&amp; mergeValue(G24)</f>
        <v>1.1.1.1.1.1</v>
      </c>
      <c r="M24" s="1084"/>
      <c r="N24" s="554"/>
      <c r="O24" s="531"/>
      <c r="P24" s="531"/>
      <c r="Q24" s="1034"/>
      <c r="R24" s="1290"/>
      <c r="S24" s="1292" t="s">
        <v>82</v>
      </c>
      <c r="T24" s="1290"/>
      <c r="U24" s="1292" t="s">
        <v>83</v>
      </c>
      <c r="V24" s="546"/>
      <c r="W24" s="1302" t="s">
        <v>733</v>
      </c>
      <c r="X24" s="469" t="str">
        <f>strCheckDate(O25:V25)</f>
        <v/>
      </c>
      <c r="Y24" s="473"/>
      <c r="Z24" s="473" t="str">
        <f>IF(M24="","",M24 )</f>
        <v/>
      </c>
      <c r="AA24" s="473"/>
      <c r="AB24" s="473"/>
      <c r="AC24" s="473"/>
    </row>
    <row r="25" spans="1:35" ht="11.25" hidden="1">
      <c r="A25" s="1284"/>
      <c r="B25" s="1284"/>
      <c r="C25" s="1284"/>
      <c r="D25" s="1284"/>
      <c r="E25" s="1284"/>
      <c r="F25" s="1284"/>
      <c r="G25" s="905"/>
      <c r="H25" s="905"/>
      <c r="I25" s="1284"/>
      <c r="J25" s="1284"/>
      <c r="K25" s="913"/>
      <c r="L25" s="568"/>
      <c r="M25" s="614"/>
      <c r="N25" s="554"/>
      <c r="O25" s="531"/>
      <c r="P25" s="531"/>
      <c r="Q25" s="552" t="str">
        <f>R24 &amp; "-" &amp; T24</f>
        <v>-</v>
      </c>
      <c r="R25" s="1291"/>
      <c r="S25" s="1292"/>
      <c r="T25" s="1291"/>
      <c r="U25" s="1292"/>
      <c r="V25" s="546"/>
      <c r="W25" s="1303"/>
    </row>
    <row r="26" spans="1:35" s="445" customFormat="1" ht="15" customHeight="1">
      <c r="A26" s="1284"/>
      <c r="B26" s="1284"/>
      <c r="C26" s="1284"/>
      <c r="D26" s="1284"/>
      <c r="E26" s="1284"/>
      <c r="F26" s="1284"/>
      <c r="G26" s="907"/>
      <c r="H26" s="905"/>
      <c r="I26" s="1284"/>
      <c r="J26" s="1284"/>
      <c r="K26" s="912"/>
      <c r="L26" s="507"/>
      <c r="M26" s="525" t="s">
        <v>24</v>
      </c>
      <c r="N26" s="520"/>
      <c r="O26" s="514"/>
      <c r="P26" s="514"/>
      <c r="Q26" s="514"/>
      <c r="R26" s="541"/>
      <c r="S26" s="533"/>
      <c r="T26" s="532"/>
      <c r="U26" s="520"/>
      <c r="V26" s="529"/>
      <c r="W26" s="1304"/>
      <c r="X26" s="470"/>
      <c r="Y26" s="470"/>
      <c r="Z26" s="470"/>
      <c r="AA26" s="470"/>
      <c r="AB26" s="470"/>
      <c r="AC26" s="470"/>
      <c r="AD26" s="470"/>
      <c r="AE26" s="470"/>
      <c r="AF26" s="470"/>
      <c r="AG26" s="470"/>
      <c r="AH26" s="470"/>
    </row>
    <row r="27" spans="1:35" s="445" customFormat="1" ht="15" customHeight="1">
      <c r="A27" s="1284"/>
      <c r="B27" s="1284"/>
      <c r="C27" s="1284"/>
      <c r="D27" s="1284"/>
      <c r="E27" s="1284"/>
      <c r="F27" s="907"/>
      <c r="G27" s="907"/>
      <c r="H27" s="905"/>
      <c r="I27" s="1284"/>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4"/>
      <c r="B28" s="1284"/>
      <c r="C28" s="1284"/>
      <c r="D28" s="1284"/>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4"/>
      <c r="B29" s="1284"/>
      <c r="C29" s="1284"/>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4"/>
      <c r="B30" s="1284"/>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4"/>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8" t="s">
        <v>470</v>
      </c>
      <c r="G2" s="1279"/>
      <c r="H2" s="1280"/>
      <c r="I2" s="407"/>
    </row>
    <row r="3" spans="1:20" ht="3" customHeight="1"/>
    <row r="4" spans="1:20" s="182" customFormat="1" ht="11.25">
      <c r="A4" s="206"/>
      <c r="B4" s="206"/>
      <c r="C4" s="206"/>
      <c r="D4" s="206"/>
      <c r="F4" s="1230" t="s">
        <v>444</v>
      </c>
      <c r="G4" s="1230"/>
      <c r="H4" s="1230"/>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t="str">
        <f>IF('Перечень тарифов'!R31="","наименование отсутствует","" &amp; 'Перечень тарифов'!R31 &amp; "")</f>
        <v>наименование отсутствует</v>
      </c>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t="str">
        <f>IF('Перечень тарифов'!F31="","наименование отсутствует","" &amp; 'Перечень тарифов'!F31 &amp; "")</f>
        <v>Передача. Тепловая энергия; Передача. Теплоноситель; Сбыт. Тепловая энергия; Сбыт. Теплоноситель</v>
      </c>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Волгоградская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t="str">
        <f>IF(Территории!H13="","","" &amp; Территории!H13 &amp; "")</f>
        <v>городской округ город Волжский</v>
      </c>
      <c r="I12" s="188" t="s">
        <v>479</v>
      </c>
      <c r="J12" s="312"/>
      <c r="K12" s="206"/>
      <c r="L12" s="206"/>
      <c r="M12" s="206"/>
      <c r="N12" s="206"/>
      <c r="O12" s="206"/>
      <c r="P12" s="206"/>
      <c r="Q12" s="206"/>
      <c r="R12" s="206"/>
      <c r="S12" s="206"/>
      <c r="T12" s="206"/>
    </row>
    <row r="13" spans="1:20" s="182" customFormat="1" ht="56.25">
      <c r="A13" s="1282"/>
      <c r="B13" s="1282"/>
      <c r="C13" s="1282"/>
      <c r="D13" s="321">
        <v>1</v>
      </c>
      <c r="F13" s="313" t="str">
        <f>"4."&amp;mergeValue(A13) &amp;"."&amp;mergeValue(B13)&amp;"."&amp;mergeValue(C13)&amp;"."&amp;mergeValue(D13)</f>
        <v>4.1.1.1.1</v>
      </c>
      <c r="G13" s="392" t="s">
        <v>477</v>
      </c>
      <c r="H13" s="297" t="str">
        <f>IF(Территории!R14="","","" &amp; Территории!R14 &amp; "")</f>
        <v>городской округ город Волжский (18710000)</v>
      </c>
      <c r="I13" s="1184"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7" t="s">
        <v>571</v>
      </c>
      <c r="H15" s="1277"/>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S31"/>
  <sheetViews>
    <sheetView showGridLines="0" tabSelected="1" topLeftCell="I4" zoomScaleNormal="100" workbookViewId="0">
      <selection activeCell="AK24" sqref="AK24:AK25"/>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11.7109375" style="446" customWidth="1"/>
    <col min="16" max="16" width="13.570312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7" width="9" style="1068" customWidth="1"/>
    <col min="28" max="28" width="10.4257812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hidden="1" customWidth="1"/>
    <col min="39" max="39" width="4.7109375" style="446" customWidth="1"/>
    <col min="40" max="40" width="115.7109375" style="446" customWidth="1"/>
    <col min="41" max="45" width="10.5703125" style="469"/>
    <col min="46" max="261" width="10.5703125" style="446"/>
    <col min="262" max="269" width="0" style="446" hidden="1" customWidth="1"/>
    <col min="270" max="272" width="3.7109375" style="446" customWidth="1"/>
    <col min="273" max="273" width="12.7109375" style="446" customWidth="1"/>
    <col min="274" max="274" width="47.42578125" style="446" customWidth="1"/>
    <col min="275" max="283" width="0" style="446" hidden="1" customWidth="1"/>
    <col min="284" max="284" width="11.7109375" style="446" customWidth="1"/>
    <col min="285" max="285" width="6.42578125" style="446" bestFit="1" customWidth="1"/>
    <col min="286" max="286" width="11.7109375" style="446" customWidth="1"/>
    <col min="287" max="287" width="0" style="446" hidden="1" customWidth="1"/>
    <col min="288" max="288" width="3.7109375" style="446" customWidth="1"/>
    <col min="289" max="289" width="11.140625" style="446" bestFit="1" customWidth="1"/>
    <col min="290" max="517" width="10.5703125" style="446"/>
    <col min="518" max="525" width="0" style="446" hidden="1" customWidth="1"/>
    <col min="526" max="528" width="3.7109375" style="446" customWidth="1"/>
    <col min="529" max="529" width="12.7109375" style="446" customWidth="1"/>
    <col min="530" max="530" width="47.42578125" style="446" customWidth="1"/>
    <col min="531" max="539" width="0" style="446" hidden="1" customWidth="1"/>
    <col min="540" max="540" width="11.7109375" style="446" customWidth="1"/>
    <col min="541" max="541" width="6.42578125" style="446" bestFit="1" customWidth="1"/>
    <col min="542" max="542" width="11.7109375" style="446" customWidth="1"/>
    <col min="543" max="543" width="0" style="446" hidden="1" customWidth="1"/>
    <col min="544" max="544" width="3.7109375" style="446" customWidth="1"/>
    <col min="545" max="545" width="11.140625" style="446" bestFit="1" customWidth="1"/>
    <col min="546" max="773" width="10.5703125" style="446"/>
    <col min="774" max="781" width="0" style="446" hidden="1" customWidth="1"/>
    <col min="782" max="784" width="3.7109375" style="446" customWidth="1"/>
    <col min="785" max="785" width="12.7109375" style="446" customWidth="1"/>
    <col min="786" max="786" width="47.42578125" style="446" customWidth="1"/>
    <col min="787" max="795" width="0" style="446" hidden="1" customWidth="1"/>
    <col min="796" max="796" width="11.7109375" style="446" customWidth="1"/>
    <col min="797" max="797" width="6.42578125" style="446" bestFit="1" customWidth="1"/>
    <col min="798" max="798" width="11.7109375" style="446" customWidth="1"/>
    <col min="799" max="799" width="0" style="446" hidden="1" customWidth="1"/>
    <col min="800" max="800" width="3.7109375" style="446" customWidth="1"/>
    <col min="801" max="801" width="11.140625" style="446" bestFit="1" customWidth="1"/>
    <col min="802" max="1029" width="10.5703125" style="446"/>
    <col min="1030" max="1037" width="0" style="446" hidden="1" customWidth="1"/>
    <col min="1038" max="1040" width="3.7109375" style="446" customWidth="1"/>
    <col min="1041" max="1041" width="12.7109375" style="446" customWidth="1"/>
    <col min="1042" max="1042" width="47.42578125" style="446" customWidth="1"/>
    <col min="1043" max="1051" width="0" style="446" hidden="1" customWidth="1"/>
    <col min="1052" max="1052" width="11.7109375" style="446" customWidth="1"/>
    <col min="1053" max="1053" width="6.42578125" style="446" bestFit="1" customWidth="1"/>
    <col min="1054" max="1054" width="11.7109375" style="446" customWidth="1"/>
    <col min="1055" max="1055" width="0" style="446" hidden="1" customWidth="1"/>
    <col min="1056" max="1056" width="3.7109375" style="446" customWidth="1"/>
    <col min="1057" max="1057" width="11.140625" style="446" bestFit="1" customWidth="1"/>
    <col min="1058" max="1285" width="10.5703125" style="446"/>
    <col min="1286" max="1293" width="0" style="446" hidden="1" customWidth="1"/>
    <col min="1294" max="1296" width="3.7109375" style="446" customWidth="1"/>
    <col min="1297" max="1297" width="12.7109375" style="446" customWidth="1"/>
    <col min="1298" max="1298" width="47.42578125" style="446" customWidth="1"/>
    <col min="1299" max="1307" width="0" style="446" hidden="1" customWidth="1"/>
    <col min="1308" max="1308" width="11.7109375" style="446" customWidth="1"/>
    <col min="1309" max="1309" width="6.42578125" style="446" bestFit="1" customWidth="1"/>
    <col min="1310" max="1310" width="11.7109375" style="446" customWidth="1"/>
    <col min="1311" max="1311" width="0" style="446" hidden="1" customWidth="1"/>
    <col min="1312" max="1312" width="3.7109375" style="446" customWidth="1"/>
    <col min="1313" max="1313" width="11.140625" style="446" bestFit="1" customWidth="1"/>
    <col min="1314" max="1541" width="10.5703125" style="446"/>
    <col min="1542" max="1549" width="0" style="446" hidden="1" customWidth="1"/>
    <col min="1550" max="1552" width="3.7109375" style="446" customWidth="1"/>
    <col min="1553" max="1553" width="12.7109375" style="446" customWidth="1"/>
    <col min="1554" max="1554" width="47.42578125" style="446" customWidth="1"/>
    <col min="1555" max="1563" width="0" style="446" hidden="1" customWidth="1"/>
    <col min="1564" max="1564" width="11.7109375" style="446" customWidth="1"/>
    <col min="1565" max="1565" width="6.42578125" style="446" bestFit="1" customWidth="1"/>
    <col min="1566" max="1566" width="11.7109375" style="446" customWidth="1"/>
    <col min="1567" max="1567" width="0" style="446" hidden="1" customWidth="1"/>
    <col min="1568" max="1568" width="3.7109375" style="446" customWidth="1"/>
    <col min="1569" max="1569" width="11.140625" style="446" bestFit="1" customWidth="1"/>
    <col min="1570" max="1797" width="10.5703125" style="446"/>
    <col min="1798" max="1805" width="0" style="446" hidden="1" customWidth="1"/>
    <col min="1806" max="1808" width="3.7109375" style="446" customWidth="1"/>
    <col min="1809" max="1809" width="12.7109375" style="446" customWidth="1"/>
    <col min="1810" max="1810" width="47.42578125" style="446" customWidth="1"/>
    <col min="1811" max="1819" width="0" style="446" hidden="1" customWidth="1"/>
    <col min="1820" max="1820" width="11.7109375" style="446" customWidth="1"/>
    <col min="1821" max="1821" width="6.42578125" style="446" bestFit="1" customWidth="1"/>
    <col min="1822" max="1822" width="11.7109375" style="446" customWidth="1"/>
    <col min="1823" max="1823" width="0" style="446" hidden="1" customWidth="1"/>
    <col min="1824" max="1824" width="3.7109375" style="446" customWidth="1"/>
    <col min="1825" max="1825" width="11.140625" style="446" bestFit="1" customWidth="1"/>
    <col min="1826" max="2053" width="10.5703125" style="446"/>
    <col min="2054" max="2061" width="0" style="446" hidden="1" customWidth="1"/>
    <col min="2062" max="2064" width="3.7109375" style="446" customWidth="1"/>
    <col min="2065" max="2065" width="12.7109375" style="446" customWidth="1"/>
    <col min="2066" max="2066" width="47.42578125" style="446" customWidth="1"/>
    <col min="2067" max="2075" width="0" style="446" hidden="1" customWidth="1"/>
    <col min="2076" max="2076" width="11.7109375" style="446" customWidth="1"/>
    <col min="2077" max="2077" width="6.42578125" style="446" bestFit="1" customWidth="1"/>
    <col min="2078" max="2078" width="11.7109375" style="446" customWidth="1"/>
    <col min="2079" max="2079" width="0" style="446" hidden="1" customWidth="1"/>
    <col min="2080" max="2080" width="3.7109375" style="446" customWidth="1"/>
    <col min="2081" max="2081" width="11.140625" style="446" bestFit="1" customWidth="1"/>
    <col min="2082" max="2309" width="10.5703125" style="446"/>
    <col min="2310" max="2317" width="0" style="446" hidden="1" customWidth="1"/>
    <col min="2318" max="2320" width="3.7109375" style="446" customWidth="1"/>
    <col min="2321" max="2321" width="12.7109375" style="446" customWidth="1"/>
    <col min="2322" max="2322" width="47.42578125" style="446" customWidth="1"/>
    <col min="2323" max="2331" width="0" style="446" hidden="1" customWidth="1"/>
    <col min="2332" max="2332" width="11.7109375" style="446" customWidth="1"/>
    <col min="2333" max="2333" width="6.42578125" style="446" bestFit="1" customWidth="1"/>
    <col min="2334" max="2334" width="11.7109375" style="446" customWidth="1"/>
    <col min="2335" max="2335" width="0" style="446" hidden="1" customWidth="1"/>
    <col min="2336" max="2336" width="3.7109375" style="446" customWidth="1"/>
    <col min="2337" max="2337" width="11.140625" style="446" bestFit="1" customWidth="1"/>
    <col min="2338" max="2565" width="10.5703125" style="446"/>
    <col min="2566" max="2573" width="0" style="446" hidden="1" customWidth="1"/>
    <col min="2574" max="2576" width="3.7109375" style="446" customWidth="1"/>
    <col min="2577" max="2577" width="12.7109375" style="446" customWidth="1"/>
    <col min="2578" max="2578" width="47.42578125" style="446" customWidth="1"/>
    <col min="2579" max="2587" width="0" style="446" hidden="1" customWidth="1"/>
    <col min="2588" max="2588" width="11.7109375" style="446" customWidth="1"/>
    <col min="2589" max="2589" width="6.42578125" style="446" bestFit="1" customWidth="1"/>
    <col min="2590" max="2590" width="11.7109375" style="446" customWidth="1"/>
    <col min="2591" max="2591" width="0" style="446" hidden="1" customWidth="1"/>
    <col min="2592" max="2592" width="3.7109375" style="446" customWidth="1"/>
    <col min="2593" max="2593" width="11.140625" style="446" bestFit="1" customWidth="1"/>
    <col min="2594" max="2821" width="10.5703125" style="446"/>
    <col min="2822" max="2829" width="0" style="446" hidden="1" customWidth="1"/>
    <col min="2830" max="2832" width="3.7109375" style="446" customWidth="1"/>
    <col min="2833" max="2833" width="12.7109375" style="446" customWidth="1"/>
    <col min="2834" max="2834" width="47.42578125" style="446" customWidth="1"/>
    <col min="2835" max="2843" width="0" style="446" hidden="1" customWidth="1"/>
    <col min="2844" max="2844" width="11.7109375" style="446" customWidth="1"/>
    <col min="2845" max="2845" width="6.42578125" style="446" bestFit="1" customWidth="1"/>
    <col min="2846" max="2846" width="11.7109375" style="446" customWidth="1"/>
    <col min="2847" max="2847" width="0" style="446" hidden="1" customWidth="1"/>
    <col min="2848" max="2848" width="3.7109375" style="446" customWidth="1"/>
    <col min="2849" max="2849" width="11.140625" style="446" bestFit="1" customWidth="1"/>
    <col min="2850" max="3077" width="10.5703125" style="446"/>
    <col min="3078" max="3085" width="0" style="446" hidden="1" customWidth="1"/>
    <col min="3086" max="3088" width="3.7109375" style="446" customWidth="1"/>
    <col min="3089" max="3089" width="12.7109375" style="446" customWidth="1"/>
    <col min="3090" max="3090" width="47.42578125" style="446" customWidth="1"/>
    <col min="3091" max="3099" width="0" style="446" hidden="1" customWidth="1"/>
    <col min="3100" max="3100" width="11.7109375" style="446" customWidth="1"/>
    <col min="3101" max="3101" width="6.42578125" style="446" bestFit="1" customWidth="1"/>
    <col min="3102" max="3102" width="11.7109375" style="446" customWidth="1"/>
    <col min="3103" max="3103" width="0" style="446" hidden="1" customWidth="1"/>
    <col min="3104" max="3104" width="3.7109375" style="446" customWidth="1"/>
    <col min="3105" max="3105" width="11.140625" style="446" bestFit="1" customWidth="1"/>
    <col min="3106" max="3333" width="10.5703125" style="446"/>
    <col min="3334" max="3341" width="0" style="446" hidden="1" customWidth="1"/>
    <col min="3342" max="3344" width="3.7109375" style="446" customWidth="1"/>
    <col min="3345" max="3345" width="12.7109375" style="446" customWidth="1"/>
    <col min="3346" max="3346" width="47.42578125" style="446" customWidth="1"/>
    <col min="3347" max="3355" width="0" style="446" hidden="1" customWidth="1"/>
    <col min="3356" max="3356" width="11.7109375" style="446" customWidth="1"/>
    <col min="3357" max="3357" width="6.42578125" style="446" bestFit="1" customWidth="1"/>
    <col min="3358" max="3358" width="11.7109375" style="446" customWidth="1"/>
    <col min="3359" max="3359" width="0" style="446" hidden="1" customWidth="1"/>
    <col min="3360" max="3360" width="3.7109375" style="446" customWidth="1"/>
    <col min="3361" max="3361" width="11.140625" style="446" bestFit="1" customWidth="1"/>
    <col min="3362" max="3589" width="10.5703125" style="446"/>
    <col min="3590" max="3597" width="0" style="446" hidden="1" customWidth="1"/>
    <col min="3598" max="3600" width="3.7109375" style="446" customWidth="1"/>
    <col min="3601" max="3601" width="12.7109375" style="446" customWidth="1"/>
    <col min="3602" max="3602" width="47.42578125" style="446" customWidth="1"/>
    <col min="3603" max="3611" width="0" style="446" hidden="1" customWidth="1"/>
    <col min="3612" max="3612" width="11.7109375" style="446" customWidth="1"/>
    <col min="3613" max="3613" width="6.42578125" style="446" bestFit="1" customWidth="1"/>
    <col min="3614" max="3614" width="11.7109375" style="446" customWidth="1"/>
    <col min="3615" max="3615" width="0" style="446" hidden="1" customWidth="1"/>
    <col min="3616" max="3616" width="3.7109375" style="446" customWidth="1"/>
    <col min="3617" max="3617" width="11.140625" style="446" bestFit="1" customWidth="1"/>
    <col min="3618" max="3845" width="10.5703125" style="446"/>
    <col min="3846" max="3853" width="0" style="446" hidden="1" customWidth="1"/>
    <col min="3854" max="3856" width="3.7109375" style="446" customWidth="1"/>
    <col min="3857" max="3857" width="12.7109375" style="446" customWidth="1"/>
    <col min="3858" max="3858" width="47.42578125" style="446" customWidth="1"/>
    <col min="3859" max="3867" width="0" style="446" hidden="1" customWidth="1"/>
    <col min="3868" max="3868" width="11.7109375" style="446" customWidth="1"/>
    <col min="3869" max="3869" width="6.42578125" style="446" bestFit="1" customWidth="1"/>
    <col min="3870" max="3870" width="11.7109375" style="446" customWidth="1"/>
    <col min="3871" max="3871" width="0" style="446" hidden="1" customWidth="1"/>
    <col min="3872" max="3872" width="3.7109375" style="446" customWidth="1"/>
    <col min="3873" max="3873" width="11.140625" style="446" bestFit="1" customWidth="1"/>
    <col min="3874" max="4101" width="10.5703125" style="446"/>
    <col min="4102" max="4109" width="0" style="446" hidden="1" customWidth="1"/>
    <col min="4110" max="4112" width="3.7109375" style="446" customWidth="1"/>
    <col min="4113" max="4113" width="12.7109375" style="446" customWidth="1"/>
    <col min="4114" max="4114" width="47.42578125" style="446" customWidth="1"/>
    <col min="4115" max="4123" width="0" style="446" hidden="1" customWidth="1"/>
    <col min="4124" max="4124" width="11.7109375" style="446" customWidth="1"/>
    <col min="4125" max="4125" width="6.42578125" style="446" bestFit="1" customWidth="1"/>
    <col min="4126" max="4126" width="11.7109375" style="446" customWidth="1"/>
    <col min="4127" max="4127" width="0" style="446" hidden="1" customWidth="1"/>
    <col min="4128" max="4128" width="3.7109375" style="446" customWidth="1"/>
    <col min="4129" max="4129" width="11.140625" style="446" bestFit="1" customWidth="1"/>
    <col min="4130" max="4357" width="10.5703125" style="446"/>
    <col min="4358" max="4365" width="0" style="446" hidden="1" customWidth="1"/>
    <col min="4366" max="4368" width="3.7109375" style="446" customWidth="1"/>
    <col min="4369" max="4369" width="12.7109375" style="446" customWidth="1"/>
    <col min="4370" max="4370" width="47.42578125" style="446" customWidth="1"/>
    <col min="4371" max="4379" width="0" style="446" hidden="1" customWidth="1"/>
    <col min="4380" max="4380" width="11.7109375" style="446" customWidth="1"/>
    <col min="4381" max="4381" width="6.42578125" style="446" bestFit="1" customWidth="1"/>
    <col min="4382" max="4382" width="11.7109375" style="446" customWidth="1"/>
    <col min="4383" max="4383" width="0" style="446" hidden="1" customWidth="1"/>
    <col min="4384" max="4384" width="3.7109375" style="446" customWidth="1"/>
    <col min="4385" max="4385" width="11.140625" style="446" bestFit="1" customWidth="1"/>
    <col min="4386" max="4613" width="10.5703125" style="446"/>
    <col min="4614" max="4621" width="0" style="446" hidden="1" customWidth="1"/>
    <col min="4622" max="4624" width="3.7109375" style="446" customWidth="1"/>
    <col min="4625" max="4625" width="12.7109375" style="446" customWidth="1"/>
    <col min="4626" max="4626" width="47.42578125" style="446" customWidth="1"/>
    <col min="4627" max="4635" width="0" style="446" hidden="1" customWidth="1"/>
    <col min="4636" max="4636" width="11.7109375" style="446" customWidth="1"/>
    <col min="4637" max="4637" width="6.42578125" style="446" bestFit="1" customWidth="1"/>
    <col min="4638" max="4638" width="11.7109375" style="446" customWidth="1"/>
    <col min="4639" max="4639" width="0" style="446" hidden="1" customWidth="1"/>
    <col min="4640" max="4640" width="3.7109375" style="446" customWidth="1"/>
    <col min="4641" max="4641" width="11.140625" style="446" bestFit="1" customWidth="1"/>
    <col min="4642" max="4869" width="10.5703125" style="446"/>
    <col min="4870" max="4877" width="0" style="446" hidden="1" customWidth="1"/>
    <col min="4878" max="4880" width="3.7109375" style="446" customWidth="1"/>
    <col min="4881" max="4881" width="12.7109375" style="446" customWidth="1"/>
    <col min="4882" max="4882" width="47.42578125" style="446" customWidth="1"/>
    <col min="4883" max="4891" width="0" style="446" hidden="1" customWidth="1"/>
    <col min="4892" max="4892" width="11.7109375" style="446" customWidth="1"/>
    <col min="4893" max="4893" width="6.42578125" style="446" bestFit="1" customWidth="1"/>
    <col min="4894" max="4894" width="11.7109375" style="446" customWidth="1"/>
    <col min="4895" max="4895" width="0" style="446" hidden="1" customWidth="1"/>
    <col min="4896" max="4896" width="3.7109375" style="446" customWidth="1"/>
    <col min="4897" max="4897" width="11.140625" style="446" bestFit="1" customWidth="1"/>
    <col min="4898" max="5125" width="10.5703125" style="446"/>
    <col min="5126" max="5133" width="0" style="446" hidden="1" customWidth="1"/>
    <col min="5134" max="5136" width="3.7109375" style="446" customWidth="1"/>
    <col min="5137" max="5137" width="12.7109375" style="446" customWidth="1"/>
    <col min="5138" max="5138" width="47.42578125" style="446" customWidth="1"/>
    <col min="5139" max="5147" width="0" style="446" hidden="1" customWidth="1"/>
    <col min="5148" max="5148" width="11.7109375" style="446" customWidth="1"/>
    <col min="5149" max="5149" width="6.42578125" style="446" bestFit="1" customWidth="1"/>
    <col min="5150" max="5150" width="11.7109375" style="446" customWidth="1"/>
    <col min="5151" max="5151" width="0" style="446" hidden="1" customWidth="1"/>
    <col min="5152" max="5152" width="3.7109375" style="446" customWidth="1"/>
    <col min="5153" max="5153" width="11.140625" style="446" bestFit="1" customWidth="1"/>
    <col min="5154" max="5381" width="10.5703125" style="446"/>
    <col min="5382" max="5389" width="0" style="446" hidden="1" customWidth="1"/>
    <col min="5390" max="5392" width="3.7109375" style="446" customWidth="1"/>
    <col min="5393" max="5393" width="12.7109375" style="446" customWidth="1"/>
    <col min="5394" max="5394" width="47.42578125" style="446" customWidth="1"/>
    <col min="5395" max="5403" width="0" style="446" hidden="1" customWidth="1"/>
    <col min="5404" max="5404" width="11.7109375" style="446" customWidth="1"/>
    <col min="5405" max="5405" width="6.42578125" style="446" bestFit="1" customWidth="1"/>
    <col min="5406" max="5406" width="11.7109375" style="446" customWidth="1"/>
    <col min="5407" max="5407" width="0" style="446" hidden="1" customWidth="1"/>
    <col min="5408" max="5408" width="3.7109375" style="446" customWidth="1"/>
    <col min="5409" max="5409" width="11.140625" style="446" bestFit="1" customWidth="1"/>
    <col min="5410" max="5637" width="10.5703125" style="446"/>
    <col min="5638" max="5645" width="0" style="446" hidden="1" customWidth="1"/>
    <col min="5646" max="5648" width="3.7109375" style="446" customWidth="1"/>
    <col min="5649" max="5649" width="12.7109375" style="446" customWidth="1"/>
    <col min="5650" max="5650" width="47.42578125" style="446" customWidth="1"/>
    <col min="5651" max="5659" width="0" style="446" hidden="1" customWidth="1"/>
    <col min="5660" max="5660" width="11.7109375" style="446" customWidth="1"/>
    <col min="5661" max="5661" width="6.42578125" style="446" bestFit="1" customWidth="1"/>
    <col min="5662" max="5662" width="11.7109375" style="446" customWidth="1"/>
    <col min="5663" max="5663" width="0" style="446" hidden="1" customWidth="1"/>
    <col min="5664" max="5664" width="3.7109375" style="446" customWidth="1"/>
    <col min="5665" max="5665" width="11.140625" style="446" bestFit="1" customWidth="1"/>
    <col min="5666" max="5893" width="10.5703125" style="446"/>
    <col min="5894" max="5901" width="0" style="446" hidden="1" customWidth="1"/>
    <col min="5902" max="5904" width="3.7109375" style="446" customWidth="1"/>
    <col min="5905" max="5905" width="12.7109375" style="446" customWidth="1"/>
    <col min="5906" max="5906" width="47.42578125" style="446" customWidth="1"/>
    <col min="5907" max="5915" width="0" style="446" hidden="1" customWidth="1"/>
    <col min="5916" max="5916" width="11.7109375" style="446" customWidth="1"/>
    <col min="5917" max="5917" width="6.42578125" style="446" bestFit="1" customWidth="1"/>
    <col min="5918" max="5918" width="11.7109375" style="446" customWidth="1"/>
    <col min="5919" max="5919" width="0" style="446" hidden="1" customWidth="1"/>
    <col min="5920" max="5920" width="3.7109375" style="446" customWidth="1"/>
    <col min="5921" max="5921" width="11.140625" style="446" bestFit="1" customWidth="1"/>
    <col min="5922" max="6149" width="10.5703125" style="446"/>
    <col min="6150" max="6157" width="0" style="446" hidden="1" customWidth="1"/>
    <col min="6158" max="6160" width="3.7109375" style="446" customWidth="1"/>
    <col min="6161" max="6161" width="12.7109375" style="446" customWidth="1"/>
    <col min="6162" max="6162" width="47.42578125" style="446" customWidth="1"/>
    <col min="6163" max="6171" width="0" style="446" hidden="1" customWidth="1"/>
    <col min="6172" max="6172" width="11.7109375" style="446" customWidth="1"/>
    <col min="6173" max="6173" width="6.42578125" style="446" bestFit="1" customWidth="1"/>
    <col min="6174" max="6174" width="11.7109375" style="446" customWidth="1"/>
    <col min="6175" max="6175" width="0" style="446" hidden="1" customWidth="1"/>
    <col min="6176" max="6176" width="3.7109375" style="446" customWidth="1"/>
    <col min="6177" max="6177" width="11.140625" style="446" bestFit="1" customWidth="1"/>
    <col min="6178" max="6405" width="10.5703125" style="446"/>
    <col min="6406" max="6413" width="0" style="446" hidden="1" customWidth="1"/>
    <col min="6414" max="6416" width="3.7109375" style="446" customWidth="1"/>
    <col min="6417" max="6417" width="12.7109375" style="446" customWidth="1"/>
    <col min="6418" max="6418" width="47.42578125" style="446" customWidth="1"/>
    <col min="6419" max="6427" width="0" style="446" hidden="1" customWidth="1"/>
    <col min="6428" max="6428" width="11.7109375" style="446" customWidth="1"/>
    <col min="6429" max="6429" width="6.42578125" style="446" bestFit="1" customWidth="1"/>
    <col min="6430" max="6430" width="11.7109375" style="446" customWidth="1"/>
    <col min="6431" max="6431" width="0" style="446" hidden="1" customWidth="1"/>
    <col min="6432" max="6432" width="3.7109375" style="446" customWidth="1"/>
    <col min="6433" max="6433" width="11.140625" style="446" bestFit="1" customWidth="1"/>
    <col min="6434" max="6661" width="10.5703125" style="446"/>
    <col min="6662" max="6669" width="0" style="446" hidden="1" customWidth="1"/>
    <col min="6670" max="6672" width="3.7109375" style="446" customWidth="1"/>
    <col min="6673" max="6673" width="12.7109375" style="446" customWidth="1"/>
    <col min="6674" max="6674" width="47.42578125" style="446" customWidth="1"/>
    <col min="6675" max="6683" width="0" style="446" hidden="1" customWidth="1"/>
    <col min="6684" max="6684" width="11.7109375" style="446" customWidth="1"/>
    <col min="6685" max="6685" width="6.42578125" style="446" bestFit="1" customWidth="1"/>
    <col min="6686" max="6686" width="11.7109375" style="446" customWidth="1"/>
    <col min="6687" max="6687" width="0" style="446" hidden="1" customWidth="1"/>
    <col min="6688" max="6688" width="3.7109375" style="446" customWidth="1"/>
    <col min="6689" max="6689" width="11.140625" style="446" bestFit="1" customWidth="1"/>
    <col min="6690" max="6917" width="10.5703125" style="446"/>
    <col min="6918" max="6925" width="0" style="446" hidden="1" customWidth="1"/>
    <col min="6926" max="6928" width="3.7109375" style="446" customWidth="1"/>
    <col min="6929" max="6929" width="12.7109375" style="446" customWidth="1"/>
    <col min="6930" max="6930" width="47.42578125" style="446" customWidth="1"/>
    <col min="6931" max="6939" width="0" style="446" hidden="1" customWidth="1"/>
    <col min="6940" max="6940" width="11.7109375" style="446" customWidth="1"/>
    <col min="6941" max="6941" width="6.42578125" style="446" bestFit="1" customWidth="1"/>
    <col min="6942" max="6942" width="11.7109375" style="446" customWidth="1"/>
    <col min="6943" max="6943" width="0" style="446" hidden="1" customWidth="1"/>
    <col min="6944" max="6944" width="3.7109375" style="446" customWidth="1"/>
    <col min="6945" max="6945" width="11.140625" style="446" bestFit="1" customWidth="1"/>
    <col min="6946" max="7173" width="10.5703125" style="446"/>
    <col min="7174" max="7181" width="0" style="446" hidden="1" customWidth="1"/>
    <col min="7182" max="7184" width="3.7109375" style="446" customWidth="1"/>
    <col min="7185" max="7185" width="12.7109375" style="446" customWidth="1"/>
    <col min="7186" max="7186" width="47.42578125" style="446" customWidth="1"/>
    <col min="7187" max="7195" width="0" style="446" hidden="1" customWidth="1"/>
    <col min="7196" max="7196" width="11.7109375" style="446" customWidth="1"/>
    <col min="7197" max="7197" width="6.42578125" style="446" bestFit="1" customWidth="1"/>
    <col min="7198" max="7198" width="11.7109375" style="446" customWidth="1"/>
    <col min="7199" max="7199" width="0" style="446" hidden="1" customWidth="1"/>
    <col min="7200" max="7200" width="3.7109375" style="446" customWidth="1"/>
    <col min="7201" max="7201" width="11.140625" style="446" bestFit="1" customWidth="1"/>
    <col min="7202" max="7429" width="10.5703125" style="446"/>
    <col min="7430" max="7437" width="0" style="446" hidden="1" customWidth="1"/>
    <col min="7438" max="7440" width="3.7109375" style="446" customWidth="1"/>
    <col min="7441" max="7441" width="12.7109375" style="446" customWidth="1"/>
    <col min="7442" max="7442" width="47.42578125" style="446" customWidth="1"/>
    <col min="7443" max="7451" width="0" style="446" hidden="1" customWidth="1"/>
    <col min="7452" max="7452" width="11.7109375" style="446" customWidth="1"/>
    <col min="7453" max="7453" width="6.42578125" style="446" bestFit="1" customWidth="1"/>
    <col min="7454" max="7454" width="11.7109375" style="446" customWidth="1"/>
    <col min="7455" max="7455" width="0" style="446" hidden="1" customWidth="1"/>
    <col min="7456" max="7456" width="3.7109375" style="446" customWidth="1"/>
    <col min="7457" max="7457" width="11.140625" style="446" bestFit="1" customWidth="1"/>
    <col min="7458" max="7685" width="10.5703125" style="446"/>
    <col min="7686" max="7693" width="0" style="446" hidden="1" customWidth="1"/>
    <col min="7694" max="7696" width="3.7109375" style="446" customWidth="1"/>
    <col min="7697" max="7697" width="12.7109375" style="446" customWidth="1"/>
    <col min="7698" max="7698" width="47.42578125" style="446" customWidth="1"/>
    <col min="7699" max="7707" width="0" style="446" hidden="1" customWidth="1"/>
    <col min="7708" max="7708" width="11.7109375" style="446" customWidth="1"/>
    <col min="7709" max="7709" width="6.42578125" style="446" bestFit="1" customWidth="1"/>
    <col min="7710" max="7710" width="11.7109375" style="446" customWidth="1"/>
    <col min="7711" max="7711" width="0" style="446" hidden="1" customWidth="1"/>
    <col min="7712" max="7712" width="3.7109375" style="446" customWidth="1"/>
    <col min="7713" max="7713" width="11.140625" style="446" bestFit="1" customWidth="1"/>
    <col min="7714" max="7941" width="10.5703125" style="446"/>
    <col min="7942" max="7949" width="0" style="446" hidden="1" customWidth="1"/>
    <col min="7950" max="7952" width="3.7109375" style="446" customWidth="1"/>
    <col min="7953" max="7953" width="12.7109375" style="446" customWidth="1"/>
    <col min="7954" max="7954" width="47.42578125" style="446" customWidth="1"/>
    <col min="7955" max="7963" width="0" style="446" hidden="1" customWidth="1"/>
    <col min="7964" max="7964" width="11.7109375" style="446" customWidth="1"/>
    <col min="7965" max="7965" width="6.42578125" style="446" bestFit="1" customWidth="1"/>
    <col min="7966" max="7966" width="11.7109375" style="446" customWidth="1"/>
    <col min="7967" max="7967" width="0" style="446" hidden="1" customWidth="1"/>
    <col min="7968" max="7968" width="3.7109375" style="446" customWidth="1"/>
    <col min="7969" max="7969" width="11.140625" style="446" bestFit="1" customWidth="1"/>
    <col min="7970" max="8197" width="10.5703125" style="446"/>
    <col min="8198" max="8205" width="0" style="446" hidden="1" customWidth="1"/>
    <col min="8206" max="8208" width="3.7109375" style="446" customWidth="1"/>
    <col min="8209" max="8209" width="12.7109375" style="446" customWidth="1"/>
    <col min="8210" max="8210" width="47.42578125" style="446" customWidth="1"/>
    <col min="8211" max="8219" width="0" style="446" hidden="1" customWidth="1"/>
    <col min="8220" max="8220" width="11.7109375" style="446" customWidth="1"/>
    <col min="8221" max="8221" width="6.42578125" style="446" bestFit="1" customWidth="1"/>
    <col min="8222" max="8222" width="11.7109375" style="446" customWidth="1"/>
    <col min="8223" max="8223" width="0" style="446" hidden="1" customWidth="1"/>
    <col min="8224" max="8224" width="3.7109375" style="446" customWidth="1"/>
    <col min="8225" max="8225" width="11.140625" style="446" bestFit="1" customWidth="1"/>
    <col min="8226" max="8453" width="10.5703125" style="446"/>
    <col min="8454" max="8461" width="0" style="446" hidden="1" customWidth="1"/>
    <col min="8462" max="8464" width="3.7109375" style="446" customWidth="1"/>
    <col min="8465" max="8465" width="12.7109375" style="446" customWidth="1"/>
    <col min="8466" max="8466" width="47.42578125" style="446" customWidth="1"/>
    <col min="8467" max="8475" width="0" style="446" hidden="1" customWidth="1"/>
    <col min="8476" max="8476" width="11.7109375" style="446" customWidth="1"/>
    <col min="8477" max="8477" width="6.42578125" style="446" bestFit="1" customWidth="1"/>
    <col min="8478" max="8478" width="11.7109375" style="446" customWidth="1"/>
    <col min="8479" max="8479" width="0" style="446" hidden="1" customWidth="1"/>
    <col min="8480" max="8480" width="3.7109375" style="446" customWidth="1"/>
    <col min="8481" max="8481" width="11.140625" style="446" bestFit="1" customWidth="1"/>
    <col min="8482" max="8709" width="10.5703125" style="446"/>
    <col min="8710" max="8717" width="0" style="446" hidden="1" customWidth="1"/>
    <col min="8718" max="8720" width="3.7109375" style="446" customWidth="1"/>
    <col min="8721" max="8721" width="12.7109375" style="446" customWidth="1"/>
    <col min="8722" max="8722" width="47.42578125" style="446" customWidth="1"/>
    <col min="8723" max="8731" width="0" style="446" hidden="1" customWidth="1"/>
    <col min="8732" max="8732" width="11.7109375" style="446" customWidth="1"/>
    <col min="8733" max="8733" width="6.42578125" style="446" bestFit="1" customWidth="1"/>
    <col min="8734" max="8734" width="11.7109375" style="446" customWidth="1"/>
    <col min="8735" max="8735" width="0" style="446" hidden="1" customWidth="1"/>
    <col min="8736" max="8736" width="3.7109375" style="446" customWidth="1"/>
    <col min="8737" max="8737" width="11.140625" style="446" bestFit="1" customWidth="1"/>
    <col min="8738" max="8965" width="10.5703125" style="446"/>
    <col min="8966" max="8973" width="0" style="446" hidden="1" customWidth="1"/>
    <col min="8974" max="8976" width="3.7109375" style="446" customWidth="1"/>
    <col min="8977" max="8977" width="12.7109375" style="446" customWidth="1"/>
    <col min="8978" max="8978" width="47.42578125" style="446" customWidth="1"/>
    <col min="8979" max="8987" width="0" style="446" hidden="1" customWidth="1"/>
    <col min="8988" max="8988" width="11.7109375" style="446" customWidth="1"/>
    <col min="8989" max="8989" width="6.42578125" style="446" bestFit="1" customWidth="1"/>
    <col min="8990" max="8990" width="11.7109375" style="446" customWidth="1"/>
    <col min="8991" max="8991" width="0" style="446" hidden="1" customWidth="1"/>
    <col min="8992" max="8992" width="3.7109375" style="446" customWidth="1"/>
    <col min="8993" max="8993" width="11.140625" style="446" bestFit="1" customWidth="1"/>
    <col min="8994" max="9221" width="10.5703125" style="446"/>
    <col min="9222" max="9229" width="0" style="446" hidden="1" customWidth="1"/>
    <col min="9230" max="9232" width="3.7109375" style="446" customWidth="1"/>
    <col min="9233" max="9233" width="12.7109375" style="446" customWidth="1"/>
    <col min="9234" max="9234" width="47.42578125" style="446" customWidth="1"/>
    <col min="9235" max="9243" width="0" style="446" hidden="1" customWidth="1"/>
    <col min="9244" max="9244" width="11.7109375" style="446" customWidth="1"/>
    <col min="9245" max="9245" width="6.42578125" style="446" bestFit="1" customWidth="1"/>
    <col min="9246" max="9246" width="11.7109375" style="446" customWidth="1"/>
    <col min="9247" max="9247" width="0" style="446" hidden="1" customWidth="1"/>
    <col min="9248" max="9248" width="3.7109375" style="446" customWidth="1"/>
    <col min="9249" max="9249" width="11.140625" style="446" bestFit="1" customWidth="1"/>
    <col min="9250" max="9477" width="10.5703125" style="446"/>
    <col min="9478" max="9485" width="0" style="446" hidden="1" customWidth="1"/>
    <col min="9486" max="9488" width="3.7109375" style="446" customWidth="1"/>
    <col min="9489" max="9489" width="12.7109375" style="446" customWidth="1"/>
    <col min="9490" max="9490" width="47.42578125" style="446" customWidth="1"/>
    <col min="9491" max="9499" width="0" style="446" hidden="1" customWidth="1"/>
    <col min="9500" max="9500" width="11.7109375" style="446" customWidth="1"/>
    <col min="9501" max="9501" width="6.42578125" style="446" bestFit="1" customWidth="1"/>
    <col min="9502" max="9502" width="11.7109375" style="446" customWidth="1"/>
    <col min="9503" max="9503" width="0" style="446" hidden="1" customWidth="1"/>
    <col min="9504" max="9504" width="3.7109375" style="446" customWidth="1"/>
    <col min="9505" max="9505" width="11.140625" style="446" bestFit="1" customWidth="1"/>
    <col min="9506" max="9733" width="10.5703125" style="446"/>
    <col min="9734" max="9741" width="0" style="446" hidden="1" customWidth="1"/>
    <col min="9742" max="9744" width="3.7109375" style="446" customWidth="1"/>
    <col min="9745" max="9745" width="12.7109375" style="446" customWidth="1"/>
    <col min="9746" max="9746" width="47.42578125" style="446" customWidth="1"/>
    <col min="9747" max="9755" width="0" style="446" hidden="1" customWidth="1"/>
    <col min="9756" max="9756" width="11.7109375" style="446" customWidth="1"/>
    <col min="9757" max="9757" width="6.42578125" style="446" bestFit="1" customWidth="1"/>
    <col min="9758" max="9758" width="11.7109375" style="446" customWidth="1"/>
    <col min="9759" max="9759" width="0" style="446" hidden="1" customWidth="1"/>
    <col min="9760" max="9760" width="3.7109375" style="446" customWidth="1"/>
    <col min="9761" max="9761" width="11.140625" style="446" bestFit="1" customWidth="1"/>
    <col min="9762" max="9989" width="10.5703125" style="446"/>
    <col min="9990" max="9997" width="0" style="446" hidden="1" customWidth="1"/>
    <col min="9998" max="10000" width="3.7109375" style="446" customWidth="1"/>
    <col min="10001" max="10001" width="12.7109375" style="446" customWidth="1"/>
    <col min="10002" max="10002" width="47.42578125" style="446" customWidth="1"/>
    <col min="10003" max="10011" width="0" style="446" hidden="1" customWidth="1"/>
    <col min="10012" max="10012" width="11.7109375" style="446" customWidth="1"/>
    <col min="10013" max="10013" width="6.42578125" style="446" bestFit="1" customWidth="1"/>
    <col min="10014" max="10014" width="11.7109375" style="446" customWidth="1"/>
    <col min="10015" max="10015" width="0" style="446" hidden="1" customWidth="1"/>
    <col min="10016" max="10016" width="3.7109375" style="446" customWidth="1"/>
    <col min="10017" max="10017" width="11.140625" style="446" bestFit="1" customWidth="1"/>
    <col min="10018" max="10245" width="10.5703125" style="446"/>
    <col min="10246" max="10253" width="0" style="446" hidden="1" customWidth="1"/>
    <col min="10254" max="10256" width="3.7109375" style="446" customWidth="1"/>
    <col min="10257" max="10257" width="12.7109375" style="446" customWidth="1"/>
    <col min="10258" max="10258" width="47.42578125" style="446" customWidth="1"/>
    <col min="10259" max="10267" width="0" style="446" hidden="1" customWidth="1"/>
    <col min="10268" max="10268" width="11.7109375" style="446" customWidth="1"/>
    <col min="10269" max="10269" width="6.42578125" style="446" bestFit="1" customWidth="1"/>
    <col min="10270" max="10270" width="11.7109375" style="446" customWidth="1"/>
    <col min="10271" max="10271" width="0" style="446" hidden="1" customWidth="1"/>
    <col min="10272" max="10272" width="3.7109375" style="446" customWidth="1"/>
    <col min="10273" max="10273" width="11.140625" style="446" bestFit="1" customWidth="1"/>
    <col min="10274" max="10501" width="10.5703125" style="446"/>
    <col min="10502" max="10509" width="0" style="446" hidden="1" customWidth="1"/>
    <col min="10510" max="10512" width="3.7109375" style="446" customWidth="1"/>
    <col min="10513" max="10513" width="12.7109375" style="446" customWidth="1"/>
    <col min="10514" max="10514" width="47.42578125" style="446" customWidth="1"/>
    <col min="10515" max="10523" width="0" style="446" hidden="1" customWidth="1"/>
    <col min="10524" max="10524" width="11.7109375" style="446" customWidth="1"/>
    <col min="10525" max="10525" width="6.42578125" style="446" bestFit="1" customWidth="1"/>
    <col min="10526" max="10526" width="11.7109375" style="446" customWidth="1"/>
    <col min="10527" max="10527" width="0" style="446" hidden="1" customWidth="1"/>
    <col min="10528" max="10528" width="3.7109375" style="446" customWidth="1"/>
    <col min="10529" max="10529" width="11.140625" style="446" bestFit="1" customWidth="1"/>
    <col min="10530" max="10757" width="10.5703125" style="446"/>
    <col min="10758" max="10765" width="0" style="446" hidden="1" customWidth="1"/>
    <col min="10766" max="10768" width="3.7109375" style="446" customWidth="1"/>
    <col min="10769" max="10769" width="12.7109375" style="446" customWidth="1"/>
    <col min="10770" max="10770" width="47.42578125" style="446" customWidth="1"/>
    <col min="10771" max="10779" width="0" style="446" hidden="1" customWidth="1"/>
    <col min="10780" max="10780" width="11.7109375" style="446" customWidth="1"/>
    <col min="10781" max="10781" width="6.42578125" style="446" bestFit="1" customWidth="1"/>
    <col min="10782" max="10782" width="11.7109375" style="446" customWidth="1"/>
    <col min="10783" max="10783" width="0" style="446" hidden="1" customWidth="1"/>
    <col min="10784" max="10784" width="3.7109375" style="446" customWidth="1"/>
    <col min="10785" max="10785" width="11.140625" style="446" bestFit="1" customWidth="1"/>
    <col min="10786" max="11013" width="10.5703125" style="446"/>
    <col min="11014" max="11021" width="0" style="446" hidden="1" customWidth="1"/>
    <col min="11022" max="11024" width="3.7109375" style="446" customWidth="1"/>
    <col min="11025" max="11025" width="12.7109375" style="446" customWidth="1"/>
    <col min="11026" max="11026" width="47.42578125" style="446" customWidth="1"/>
    <col min="11027" max="11035" width="0" style="446" hidden="1" customWidth="1"/>
    <col min="11036" max="11036" width="11.7109375" style="446" customWidth="1"/>
    <col min="11037" max="11037" width="6.42578125" style="446" bestFit="1" customWidth="1"/>
    <col min="11038" max="11038" width="11.7109375" style="446" customWidth="1"/>
    <col min="11039" max="11039" width="0" style="446" hidden="1" customWidth="1"/>
    <col min="11040" max="11040" width="3.7109375" style="446" customWidth="1"/>
    <col min="11041" max="11041" width="11.140625" style="446" bestFit="1" customWidth="1"/>
    <col min="11042" max="11269" width="10.5703125" style="446"/>
    <col min="11270" max="11277" width="0" style="446" hidden="1" customWidth="1"/>
    <col min="11278" max="11280" width="3.7109375" style="446" customWidth="1"/>
    <col min="11281" max="11281" width="12.7109375" style="446" customWidth="1"/>
    <col min="11282" max="11282" width="47.42578125" style="446" customWidth="1"/>
    <col min="11283" max="11291" width="0" style="446" hidden="1" customWidth="1"/>
    <col min="11292" max="11292" width="11.7109375" style="446" customWidth="1"/>
    <col min="11293" max="11293" width="6.42578125" style="446" bestFit="1" customWidth="1"/>
    <col min="11294" max="11294" width="11.7109375" style="446" customWidth="1"/>
    <col min="11295" max="11295" width="0" style="446" hidden="1" customWidth="1"/>
    <col min="11296" max="11296" width="3.7109375" style="446" customWidth="1"/>
    <col min="11297" max="11297" width="11.140625" style="446" bestFit="1" customWidth="1"/>
    <col min="11298" max="11525" width="10.5703125" style="446"/>
    <col min="11526" max="11533" width="0" style="446" hidden="1" customWidth="1"/>
    <col min="11534" max="11536" width="3.7109375" style="446" customWidth="1"/>
    <col min="11537" max="11537" width="12.7109375" style="446" customWidth="1"/>
    <col min="11538" max="11538" width="47.42578125" style="446" customWidth="1"/>
    <col min="11539" max="11547" width="0" style="446" hidden="1" customWidth="1"/>
    <col min="11548" max="11548" width="11.7109375" style="446" customWidth="1"/>
    <col min="11549" max="11549" width="6.42578125" style="446" bestFit="1" customWidth="1"/>
    <col min="11550" max="11550" width="11.7109375" style="446" customWidth="1"/>
    <col min="11551" max="11551" width="0" style="446" hidden="1" customWidth="1"/>
    <col min="11552" max="11552" width="3.7109375" style="446" customWidth="1"/>
    <col min="11553" max="11553" width="11.140625" style="446" bestFit="1" customWidth="1"/>
    <col min="11554" max="11781" width="10.5703125" style="446"/>
    <col min="11782" max="11789" width="0" style="446" hidden="1" customWidth="1"/>
    <col min="11790" max="11792" width="3.7109375" style="446" customWidth="1"/>
    <col min="11793" max="11793" width="12.7109375" style="446" customWidth="1"/>
    <col min="11794" max="11794" width="47.42578125" style="446" customWidth="1"/>
    <col min="11795" max="11803" width="0" style="446" hidden="1" customWidth="1"/>
    <col min="11804" max="11804" width="11.7109375" style="446" customWidth="1"/>
    <col min="11805" max="11805" width="6.42578125" style="446" bestFit="1" customWidth="1"/>
    <col min="11806" max="11806" width="11.7109375" style="446" customWidth="1"/>
    <col min="11807" max="11807" width="0" style="446" hidden="1" customWidth="1"/>
    <col min="11808" max="11808" width="3.7109375" style="446" customWidth="1"/>
    <col min="11809" max="11809" width="11.140625" style="446" bestFit="1" customWidth="1"/>
    <col min="11810" max="12037" width="10.5703125" style="446"/>
    <col min="12038" max="12045" width="0" style="446" hidden="1" customWidth="1"/>
    <col min="12046" max="12048" width="3.7109375" style="446" customWidth="1"/>
    <col min="12049" max="12049" width="12.7109375" style="446" customWidth="1"/>
    <col min="12050" max="12050" width="47.42578125" style="446" customWidth="1"/>
    <col min="12051" max="12059" width="0" style="446" hidden="1" customWidth="1"/>
    <col min="12060" max="12060" width="11.7109375" style="446" customWidth="1"/>
    <col min="12061" max="12061" width="6.42578125" style="446" bestFit="1" customWidth="1"/>
    <col min="12062" max="12062" width="11.7109375" style="446" customWidth="1"/>
    <col min="12063" max="12063" width="0" style="446" hidden="1" customWidth="1"/>
    <col min="12064" max="12064" width="3.7109375" style="446" customWidth="1"/>
    <col min="12065" max="12065" width="11.140625" style="446" bestFit="1" customWidth="1"/>
    <col min="12066" max="12293" width="10.5703125" style="446"/>
    <col min="12294" max="12301" width="0" style="446" hidden="1" customWidth="1"/>
    <col min="12302" max="12304" width="3.7109375" style="446" customWidth="1"/>
    <col min="12305" max="12305" width="12.7109375" style="446" customWidth="1"/>
    <col min="12306" max="12306" width="47.42578125" style="446" customWidth="1"/>
    <col min="12307" max="12315" width="0" style="446" hidden="1" customWidth="1"/>
    <col min="12316" max="12316" width="11.7109375" style="446" customWidth="1"/>
    <col min="12317" max="12317" width="6.42578125" style="446" bestFit="1" customWidth="1"/>
    <col min="12318" max="12318" width="11.7109375" style="446" customWidth="1"/>
    <col min="12319" max="12319" width="0" style="446" hidden="1" customWidth="1"/>
    <col min="12320" max="12320" width="3.7109375" style="446" customWidth="1"/>
    <col min="12321" max="12321" width="11.140625" style="446" bestFit="1" customWidth="1"/>
    <col min="12322" max="12549" width="10.5703125" style="446"/>
    <col min="12550" max="12557" width="0" style="446" hidden="1" customWidth="1"/>
    <col min="12558" max="12560" width="3.7109375" style="446" customWidth="1"/>
    <col min="12561" max="12561" width="12.7109375" style="446" customWidth="1"/>
    <col min="12562" max="12562" width="47.42578125" style="446" customWidth="1"/>
    <col min="12563" max="12571" width="0" style="446" hidden="1" customWidth="1"/>
    <col min="12572" max="12572" width="11.7109375" style="446" customWidth="1"/>
    <col min="12573" max="12573" width="6.42578125" style="446" bestFit="1" customWidth="1"/>
    <col min="12574" max="12574" width="11.7109375" style="446" customWidth="1"/>
    <col min="12575" max="12575" width="0" style="446" hidden="1" customWidth="1"/>
    <col min="12576" max="12576" width="3.7109375" style="446" customWidth="1"/>
    <col min="12577" max="12577" width="11.140625" style="446" bestFit="1" customWidth="1"/>
    <col min="12578" max="12805" width="10.5703125" style="446"/>
    <col min="12806" max="12813" width="0" style="446" hidden="1" customWidth="1"/>
    <col min="12814" max="12816" width="3.7109375" style="446" customWidth="1"/>
    <col min="12817" max="12817" width="12.7109375" style="446" customWidth="1"/>
    <col min="12818" max="12818" width="47.42578125" style="446" customWidth="1"/>
    <col min="12819" max="12827" width="0" style="446" hidden="1" customWidth="1"/>
    <col min="12828" max="12828" width="11.7109375" style="446" customWidth="1"/>
    <col min="12829" max="12829" width="6.42578125" style="446" bestFit="1" customWidth="1"/>
    <col min="12830" max="12830" width="11.7109375" style="446" customWidth="1"/>
    <col min="12831" max="12831" width="0" style="446" hidden="1" customWidth="1"/>
    <col min="12832" max="12832" width="3.7109375" style="446" customWidth="1"/>
    <col min="12833" max="12833" width="11.140625" style="446" bestFit="1" customWidth="1"/>
    <col min="12834" max="13061" width="10.5703125" style="446"/>
    <col min="13062" max="13069" width="0" style="446" hidden="1" customWidth="1"/>
    <col min="13070" max="13072" width="3.7109375" style="446" customWidth="1"/>
    <col min="13073" max="13073" width="12.7109375" style="446" customWidth="1"/>
    <col min="13074" max="13074" width="47.42578125" style="446" customWidth="1"/>
    <col min="13075" max="13083" width="0" style="446" hidden="1" customWidth="1"/>
    <col min="13084" max="13084" width="11.7109375" style="446" customWidth="1"/>
    <col min="13085" max="13085" width="6.42578125" style="446" bestFit="1" customWidth="1"/>
    <col min="13086" max="13086" width="11.7109375" style="446" customWidth="1"/>
    <col min="13087" max="13087" width="0" style="446" hidden="1" customWidth="1"/>
    <col min="13088" max="13088" width="3.7109375" style="446" customWidth="1"/>
    <col min="13089" max="13089" width="11.140625" style="446" bestFit="1" customWidth="1"/>
    <col min="13090" max="13317" width="10.5703125" style="446"/>
    <col min="13318" max="13325" width="0" style="446" hidden="1" customWidth="1"/>
    <col min="13326" max="13328" width="3.7109375" style="446" customWidth="1"/>
    <col min="13329" max="13329" width="12.7109375" style="446" customWidth="1"/>
    <col min="13330" max="13330" width="47.42578125" style="446" customWidth="1"/>
    <col min="13331" max="13339" width="0" style="446" hidden="1" customWidth="1"/>
    <col min="13340" max="13340" width="11.7109375" style="446" customWidth="1"/>
    <col min="13341" max="13341" width="6.42578125" style="446" bestFit="1" customWidth="1"/>
    <col min="13342" max="13342" width="11.7109375" style="446" customWidth="1"/>
    <col min="13343" max="13343" width="0" style="446" hidden="1" customWidth="1"/>
    <col min="13344" max="13344" width="3.7109375" style="446" customWidth="1"/>
    <col min="13345" max="13345" width="11.140625" style="446" bestFit="1" customWidth="1"/>
    <col min="13346" max="13573" width="10.5703125" style="446"/>
    <col min="13574" max="13581" width="0" style="446" hidden="1" customWidth="1"/>
    <col min="13582" max="13584" width="3.7109375" style="446" customWidth="1"/>
    <col min="13585" max="13585" width="12.7109375" style="446" customWidth="1"/>
    <col min="13586" max="13586" width="47.42578125" style="446" customWidth="1"/>
    <col min="13587" max="13595" width="0" style="446" hidden="1" customWidth="1"/>
    <col min="13596" max="13596" width="11.7109375" style="446" customWidth="1"/>
    <col min="13597" max="13597" width="6.42578125" style="446" bestFit="1" customWidth="1"/>
    <col min="13598" max="13598" width="11.7109375" style="446" customWidth="1"/>
    <col min="13599" max="13599" width="0" style="446" hidden="1" customWidth="1"/>
    <col min="13600" max="13600" width="3.7109375" style="446" customWidth="1"/>
    <col min="13601" max="13601" width="11.140625" style="446" bestFit="1" customWidth="1"/>
    <col min="13602" max="13829" width="10.5703125" style="446"/>
    <col min="13830" max="13837" width="0" style="446" hidden="1" customWidth="1"/>
    <col min="13838" max="13840" width="3.7109375" style="446" customWidth="1"/>
    <col min="13841" max="13841" width="12.7109375" style="446" customWidth="1"/>
    <col min="13842" max="13842" width="47.42578125" style="446" customWidth="1"/>
    <col min="13843" max="13851" width="0" style="446" hidden="1" customWidth="1"/>
    <col min="13852" max="13852" width="11.7109375" style="446" customWidth="1"/>
    <col min="13853" max="13853" width="6.42578125" style="446" bestFit="1" customWidth="1"/>
    <col min="13854" max="13854" width="11.7109375" style="446" customWidth="1"/>
    <col min="13855" max="13855" width="0" style="446" hidden="1" customWidth="1"/>
    <col min="13856" max="13856" width="3.7109375" style="446" customWidth="1"/>
    <col min="13857" max="13857" width="11.140625" style="446" bestFit="1" customWidth="1"/>
    <col min="13858" max="14085" width="10.5703125" style="446"/>
    <col min="14086" max="14093" width="0" style="446" hidden="1" customWidth="1"/>
    <col min="14094" max="14096" width="3.7109375" style="446" customWidth="1"/>
    <col min="14097" max="14097" width="12.7109375" style="446" customWidth="1"/>
    <col min="14098" max="14098" width="47.42578125" style="446" customWidth="1"/>
    <col min="14099" max="14107" width="0" style="446" hidden="1" customWidth="1"/>
    <col min="14108" max="14108" width="11.7109375" style="446" customWidth="1"/>
    <col min="14109" max="14109" width="6.42578125" style="446" bestFit="1" customWidth="1"/>
    <col min="14110" max="14110" width="11.7109375" style="446" customWidth="1"/>
    <col min="14111" max="14111" width="0" style="446" hidden="1" customWidth="1"/>
    <col min="14112" max="14112" width="3.7109375" style="446" customWidth="1"/>
    <col min="14113" max="14113" width="11.140625" style="446" bestFit="1" customWidth="1"/>
    <col min="14114" max="14341" width="10.5703125" style="446"/>
    <col min="14342" max="14349" width="0" style="446" hidden="1" customWidth="1"/>
    <col min="14350" max="14352" width="3.7109375" style="446" customWidth="1"/>
    <col min="14353" max="14353" width="12.7109375" style="446" customWidth="1"/>
    <col min="14354" max="14354" width="47.42578125" style="446" customWidth="1"/>
    <col min="14355" max="14363" width="0" style="446" hidden="1" customWidth="1"/>
    <col min="14364" max="14364" width="11.7109375" style="446" customWidth="1"/>
    <col min="14365" max="14365" width="6.42578125" style="446" bestFit="1" customWidth="1"/>
    <col min="14366" max="14366" width="11.7109375" style="446" customWidth="1"/>
    <col min="14367" max="14367" width="0" style="446" hidden="1" customWidth="1"/>
    <col min="14368" max="14368" width="3.7109375" style="446" customWidth="1"/>
    <col min="14369" max="14369" width="11.140625" style="446" bestFit="1" customWidth="1"/>
    <col min="14370" max="14597" width="10.5703125" style="446"/>
    <col min="14598" max="14605" width="0" style="446" hidden="1" customWidth="1"/>
    <col min="14606" max="14608" width="3.7109375" style="446" customWidth="1"/>
    <col min="14609" max="14609" width="12.7109375" style="446" customWidth="1"/>
    <col min="14610" max="14610" width="47.42578125" style="446" customWidth="1"/>
    <col min="14611" max="14619" width="0" style="446" hidden="1" customWidth="1"/>
    <col min="14620" max="14620" width="11.7109375" style="446" customWidth="1"/>
    <col min="14621" max="14621" width="6.42578125" style="446" bestFit="1" customWidth="1"/>
    <col min="14622" max="14622" width="11.7109375" style="446" customWidth="1"/>
    <col min="14623" max="14623" width="0" style="446" hidden="1" customWidth="1"/>
    <col min="14624" max="14624" width="3.7109375" style="446" customWidth="1"/>
    <col min="14625" max="14625" width="11.140625" style="446" bestFit="1" customWidth="1"/>
    <col min="14626" max="14853" width="10.5703125" style="446"/>
    <col min="14854" max="14861" width="0" style="446" hidden="1" customWidth="1"/>
    <col min="14862" max="14864" width="3.7109375" style="446" customWidth="1"/>
    <col min="14865" max="14865" width="12.7109375" style="446" customWidth="1"/>
    <col min="14866" max="14866" width="47.42578125" style="446" customWidth="1"/>
    <col min="14867" max="14875" width="0" style="446" hidden="1" customWidth="1"/>
    <col min="14876" max="14876" width="11.7109375" style="446" customWidth="1"/>
    <col min="14877" max="14877" width="6.42578125" style="446" bestFit="1" customWidth="1"/>
    <col min="14878" max="14878" width="11.7109375" style="446" customWidth="1"/>
    <col min="14879" max="14879" width="0" style="446" hidden="1" customWidth="1"/>
    <col min="14880" max="14880" width="3.7109375" style="446" customWidth="1"/>
    <col min="14881" max="14881" width="11.140625" style="446" bestFit="1" customWidth="1"/>
    <col min="14882" max="15109" width="10.5703125" style="446"/>
    <col min="15110" max="15117" width="0" style="446" hidden="1" customWidth="1"/>
    <col min="15118" max="15120" width="3.7109375" style="446" customWidth="1"/>
    <col min="15121" max="15121" width="12.7109375" style="446" customWidth="1"/>
    <col min="15122" max="15122" width="47.42578125" style="446" customWidth="1"/>
    <col min="15123" max="15131" width="0" style="446" hidden="1" customWidth="1"/>
    <col min="15132" max="15132" width="11.7109375" style="446" customWidth="1"/>
    <col min="15133" max="15133" width="6.42578125" style="446" bestFit="1" customWidth="1"/>
    <col min="15134" max="15134" width="11.7109375" style="446" customWidth="1"/>
    <col min="15135" max="15135" width="0" style="446" hidden="1" customWidth="1"/>
    <col min="15136" max="15136" width="3.7109375" style="446" customWidth="1"/>
    <col min="15137" max="15137" width="11.140625" style="446" bestFit="1" customWidth="1"/>
    <col min="15138" max="15365" width="10.5703125" style="446"/>
    <col min="15366" max="15373" width="0" style="446" hidden="1" customWidth="1"/>
    <col min="15374" max="15376" width="3.7109375" style="446" customWidth="1"/>
    <col min="15377" max="15377" width="12.7109375" style="446" customWidth="1"/>
    <col min="15378" max="15378" width="47.42578125" style="446" customWidth="1"/>
    <col min="15379" max="15387" width="0" style="446" hidden="1" customWidth="1"/>
    <col min="15388" max="15388" width="11.7109375" style="446" customWidth="1"/>
    <col min="15389" max="15389" width="6.42578125" style="446" bestFit="1" customWidth="1"/>
    <col min="15390" max="15390" width="11.7109375" style="446" customWidth="1"/>
    <col min="15391" max="15391" width="0" style="446" hidden="1" customWidth="1"/>
    <col min="15392" max="15392" width="3.7109375" style="446" customWidth="1"/>
    <col min="15393" max="15393" width="11.140625" style="446" bestFit="1" customWidth="1"/>
    <col min="15394" max="15621" width="10.5703125" style="446"/>
    <col min="15622" max="15629" width="0" style="446" hidden="1" customWidth="1"/>
    <col min="15630" max="15632" width="3.7109375" style="446" customWidth="1"/>
    <col min="15633" max="15633" width="12.7109375" style="446" customWidth="1"/>
    <col min="15634" max="15634" width="47.42578125" style="446" customWidth="1"/>
    <col min="15635" max="15643" width="0" style="446" hidden="1" customWidth="1"/>
    <col min="15644" max="15644" width="11.7109375" style="446" customWidth="1"/>
    <col min="15645" max="15645" width="6.42578125" style="446" bestFit="1" customWidth="1"/>
    <col min="15646" max="15646" width="11.7109375" style="446" customWidth="1"/>
    <col min="15647" max="15647" width="0" style="446" hidden="1" customWidth="1"/>
    <col min="15648" max="15648" width="3.7109375" style="446" customWidth="1"/>
    <col min="15649" max="15649" width="11.140625" style="446" bestFit="1" customWidth="1"/>
    <col min="15650" max="15877" width="10.5703125" style="446"/>
    <col min="15878" max="15885" width="0" style="446" hidden="1" customWidth="1"/>
    <col min="15886" max="15888" width="3.7109375" style="446" customWidth="1"/>
    <col min="15889" max="15889" width="12.7109375" style="446" customWidth="1"/>
    <col min="15890" max="15890" width="47.42578125" style="446" customWidth="1"/>
    <col min="15891" max="15899" width="0" style="446" hidden="1" customWidth="1"/>
    <col min="15900" max="15900" width="11.7109375" style="446" customWidth="1"/>
    <col min="15901" max="15901" width="6.42578125" style="446" bestFit="1" customWidth="1"/>
    <col min="15902" max="15902" width="11.7109375" style="446" customWidth="1"/>
    <col min="15903" max="15903" width="0" style="446" hidden="1" customWidth="1"/>
    <col min="15904" max="15904" width="3.7109375" style="446" customWidth="1"/>
    <col min="15905" max="15905" width="11.140625" style="446" bestFit="1" customWidth="1"/>
    <col min="15906" max="16133" width="10.5703125" style="446"/>
    <col min="16134" max="16141" width="0" style="446" hidden="1" customWidth="1"/>
    <col min="16142" max="16144" width="3.7109375" style="446" customWidth="1"/>
    <col min="16145" max="16145" width="12.7109375" style="446" customWidth="1"/>
    <col min="16146" max="16146" width="47.42578125" style="446" customWidth="1"/>
    <col min="16147" max="16155" width="0" style="446" hidden="1" customWidth="1"/>
    <col min="16156" max="16156" width="11.7109375" style="446" customWidth="1"/>
    <col min="16157" max="16157" width="6.42578125" style="446" bestFit="1" customWidth="1"/>
    <col min="16158" max="16158" width="11.7109375" style="446" customWidth="1"/>
    <col min="16159" max="16159" width="0" style="446" hidden="1" customWidth="1"/>
    <col min="16160" max="16160" width="3.7109375" style="446" customWidth="1"/>
    <col min="16161" max="16161" width="11.140625" style="446" bestFit="1" customWidth="1"/>
    <col min="16162" max="16384" width="10.5703125" style="446"/>
  </cols>
  <sheetData>
    <row r="1" spans="1:45" hidden="1"/>
    <row r="2" spans="1:45" hidden="1"/>
    <row r="3" spans="1:45" hidden="1"/>
    <row r="4" spans="1:45"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row>
    <row r="5" spans="1:45" ht="26.1" customHeight="1">
      <c r="J5" s="451"/>
      <c r="K5" s="451"/>
      <c r="L5" s="1299" t="s">
        <v>735</v>
      </c>
      <c r="M5" s="1299"/>
      <c r="N5" s="1299"/>
      <c r="O5" s="1299"/>
      <c r="P5" s="1299"/>
      <c r="Q5" s="1299"/>
      <c r="R5" s="1299"/>
      <c r="S5" s="1299"/>
      <c r="T5" s="1299"/>
      <c r="U5" s="547"/>
      <c r="V5" s="492"/>
      <c r="W5" s="492"/>
      <c r="X5" s="553"/>
      <c r="Y5" s="553"/>
      <c r="Z5" s="466"/>
      <c r="AA5" s="547"/>
      <c r="AB5" s="547"/>
      <c r="AC5" s="547"/>
      <c r="AD5" s="547"/>
      <c r="AE5" s="547"/>
      <c r="AF5" s="547"/>
      <c r="AG5" s="547"/>
      <c r="AJ5" s="1095"/>
      <c r="AK5" s="1095"/>
      <c r="AL5" s="547"/>
    </row>
    <row r="6" spans="1:45" ht="3" customHeight="1">
      <c r="J6" s="451"/>
      <c r="K6" s="451"/>
      <c r="L6" s="447"/>
      <c r="M6" s="447"/>
      <c r="N6" s="447"/>
      <c r="O6" s="450"/>
      <c r="P6" s="450"/>
      <c r="Q6" s="450"/>
      <c r="R6" s="450"/>
      <c r="S6" s="450"/>
      <c r="T6" s="450"/>
      <c r="U6" s="447"/>
      <c r="V6" s="447"/>
      <c r="AA6" s="1073"/>
      <c r="AB6" s="1073"/>
      <c r="AC6" s="1073"/>
      <c r="AD6" s="1073"/>
      <c r="AE6" s="1073"/>
      <c r="AF6" s="1073"/>
      <c r="AG6" s="1069"/>
      <c r="AH6" s="1069"/>
    </row>
    <row r="7" spans="1:45" s="745" customFormat="1" ht="11.25" hidden="1">
      <c r="A7" s="1117"/>
      <c r="B7" s="1117"/>
      <c r="C7" s="1117"/>
      <c r="D7" s="1117"/>
      <c r="E7" s="1117"/>
      <c r="F7" s="1117"/>
      <c r="G7" s="1117"/>
      <c r="H7" s="1117"/>
      <c r="L7" s="1167"/>
      <c r="M7" s="1040"/>
      <c r="O7" s="1305"/>
      <c r="P7" s="1305"/>
      <c r="Q7" s="1305"/>
      <c r="R7" s="1305"/>
      <c r="S7" s="1305"/>
      <c r="T7" s="1305"/>
      <c r="U7" s="779"/>
      <c r="V7" s="779"/>
      <c r="X7" s="1117"/>
      <c r="Y7" s="1117"/>
      <c r="Z7" s="1117"/>
      <c r="AA7"/>
      <c r="AB7"/>
      <c r="AC7"/>
      <c r="AD7"/>
      <c r="AE7"/>
      <c r="AF7"/>
      <c r="AG7"/>
      <c r="AH7"/>
      <c r="AI7"/>
      <c r="AJ7"/>
      <c r="AK7"/>
      <c r="AL7"/>
      <c r="AM7" s="1117"/>
      <c r="AN7" s="1117"/>
    </row>
    <row r="8" spans="1:45"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634"/>
      <c r="V8" s="456"/>
      <c r="AA8"/>
      <c r="AB8"/>
      <c r="AC8"/>
      <c r="AD8"/>
      <c r="AE8"/>
      <c r="AF8"/>
      <c r="AG8"/>
      <c r="AH8"/>
      <c r="AI8"/>
      <c r="AJ8"/>
      <c r="AK8"/>
      <c r="AL8"/>
      <c r="AO8" s="474"/>
      <c r="AP8" s="474"/>
      <c r="AQ8" s="474"/>
      <c r="AR8" s="474"/>
      <c r="AS8" s="474"/>
    </row>
    <row r="9" spans="1:45"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634"/>
      <c r="V9" s="456"/>
      <c r="AA9"/>
      <c r="AB9"/>
      <c r="AC9"/>
      <c r="AD9"/>
      <c r="AE9"/>
      <c r="AF9"/>
      <c r="AG9"/>
      <c r="AH9"/>
      <c r="AI9"/>
      <c r="AJ9"/>
      <c r="AK9"/>
      <c r="AL9"/>
      <c r="AO9" s="474"/>
      <c r="AP9" s="474"/>
      <c r="AQ9" s="474"/>
      <c r="AR9" s="474"/>
      <c r="AS9" s="474"/>
    </row>
    <row r="10" spans="1:45" s="745" customFormat="1" ht="11.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c r="AB10"/>
      <c r="AC10"/>
      <c r="AD10"/>
      <c r="AE10"/>
      <c r="AF10"/>
      <c r="AG10"/>
      <c r="AH10"/>
      <c r="AI10"/>
      <c r="AJ10"/>
      <c r="AK10"/>
      <c r="AL10"/>
      <c r="AM10" s="1117"/>
      <c r="AN10" s="1117"/>
    </row>
    <row r="11" spans="1:45"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O11" s="474"/>
      <c r="AP11" s="474"/>
      <c r="AQ11" s="474"/>
      <c r="AR11" s="474"/>
      <c r="AS11" s="474"/>
    </row>
    <row r="12" spans="1:45">
      <c r="J12" s="451"/>
      <c r="K12" s="451"/>
      <c r="L12" s="447"/>
      <c r="M12" s="447"/>
      <c r="N12" s="447"/>
      <c r="O12" s="1326"/>
      <c r="P12" s="1326"/>
      <c r="Q12" s="1326"/>
      <c r="R12" s="1326"/>
      <c r="S12" s="1326"/>
      <c r="T12" s="1326"/>
      <c r="U12" s="1326"/>
      <c r="V12" s="1326"/>
      <c r="W12" s="1326"/>
      <c r="X12" s="1326"/>
      <c r="Y12" s="1326"/>
      <c r="Z12" s="1326"/>
      <c r="AA12" s="1326" t="s">
        <v>2372</v>
      </c>
      <c r="AB12" s="1326"/>
      <c r="AC12" s="1326"/>
      <c r="AD12" s="1326"/>
      <c r="AE12" s="1326"/>
      <c r="AF12" s="1326"/>
      <c r="AG12" s="1326"/>
      <c r="AH12" s="1326"/>
      <c r="AI12" s="1326"/>
      <c r="AJ12" s="1326"/>
      <c r="AK12" s="1326"/>
      <c r="AL12" s="1326"/>
    </row>
    <row r="13" spans="1:45" ht="14.25" customHeight="1">
      <c r="J13" s="451"/>
      <c r="K13" s="451"/>
      <c r="L13" s="1313" t="s">
        <v>444</v>
      </c>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230" t="s">
        <v>445</v>
      </c>
    </row>
    <row r="14" spans="1:45" ht="14.25" customHeight="1">
      <c r="J14" s="451"/>
      <c r="K14" s="451"/>
      <c r="L14" s="1313" t="s">
        <v>90</v>
      </c>
      <c r="M14" s="1313" t="s">
        <v>602</v>
      </c>
      <c r="N14" s="546"/>
      <c r="O14" s="1230" t="s">
        <v>604</v>
      </c>
      <c r="P14" s="1230"/>
      <c r="Q14" s="1230"/>
      <c r="R14" s="1230"/>
      <c r="S14" s="1230"/>
      <c r="T14" s="1230"/>
      <c r="U14" s="1230"/>
      <c r="V14" s="1230"/>
      <c r="W14" s="1230"/>
      <c r="X14" s="1230"/>
      <c r="Y14" s="1230"/>
      <c r="Z14" s="1313" t="s">
        <v>338</v>
      </c>
      <c r="AA14" s="1230" t="s">
        <v>604</v>
      </c>
      <c r="AB14" s="1230"/>
      <c r="AC14" s="1230"/>
      <c r="AD14" s="1230"/>
      <c r="AE14" s="1230"/>
      <c r="AF14" s="1230"/>
      <c r="AG14" s="1230"/>
      <c r="AH14" s="1230"/>
      <c r="AI14" s="1230"/>
      <c r="AJ14" s="1230"/>
      <c r="AK14" s="1230"/>
      <c r="AL14" s="1313" t="s">
        <v>338</v>
      </c>
      <c r="AM14" s="1325" t="s">
        <v>273</v>
      </c>
      <c r="AN14" s="1230"/>
    </row>
    <row r="15" spans="1:45" s="492" customFormat="1" ht="14.25" customHeight="1">
      <c r="A15" s="553"/>
      <c r="B15" s="553"/>
      <c r="C15" s="553"/>
      <c r="D15" s="553"/>
      <c r="E15" s="553"/>
      <c r="F15" s="553"/>
      <c r="G15" s="559"/>
      <c r="H15" s="559"/>
      <c r="I15" s="500"/>
      <c r="J15" s="498"/>
      <c r="K15" s="498"/>
      <c r="L15" s="1313"/>
      <c r="M15" s="1313"/>
      <c r="N15" s="546"/>
      <c r="O15" s="1337" t="s">
        <v>617</v>
      </c>
      <c r="P15" s="1337" t="s">
        <v>589</v>
      </c>
      <c r="Q15" s="1337" t="s">
        <v>590</v>
      </c>
      <c r="R15" s="1337" t="s">
        <v>269</v>
      </c>
      <c r="S15" s="1337"/>
      <c r="T15" s="1337" t="s">
        <v>269</v>
      </c>
      <c r="U15" s="1337"/>
      <c r="V15" s="620"/>
      <c r="W15" s="1336" t="s">
        <v>615</v>
      </c>
      <c r="X15" s="1336"/>
      <c r="Y15" s="1336"/>
      <c r="Z15" s="1313"/>
      <c r="AA15" s="1337" t="s">
        <v>617</v>
      </c>
      <c r="AB15" s="1337" t="s">
        <v>589</v>
      </c>
      <c r="AC15" s="1337" t="s">
        <v>590</v>
      </c>
      <c r="AD15" s="1337" t="s">
        <v>269</v>
      </c>
      <c r="AE15" s="1337"/>
      <c r="AF15" s="1337" t="s">
        <v>269</v>
      </c>
      <c r="AG15" s="1337"/>
      <c r="AH15" s="1189"/>
      <c r="AI15" s="1336" t="s">
        <v>615</v>
      </c>
      <c r="AJ15" s="1336"/>
      <c r="AK15" s="1336"/>
      <c r="AL15" s="1313"/>
      <c r="AM15" s="1325"/>
      <c r="AN15" s="1230"/>
      <c r="AO15" s="553"/>
      <c r="AP15" s="553"/>
      <c r="AQ15" s="553"/>
      <c r="AR15" s="553"/>
      <c r="AS15" s="553"/>
    </row>
    <row r="16" spans="1:45" ht="56.25" customHeight="1">
      <c r="J16" s="451"/>
      <c r="K16" s="451"/>
      <c r="L16" s="1313"/>
      <c r="M16" s="1313"/>
      <c r="N16" s="546"/>
      <c r="O16" s="1337"/>
      <c r="P16" s="1337"/>
      <c r="Q16" s="1337"/>
      <c r="R16" s="504" t="s">
        <v>591</v>
      </c>
      <c r="S16" s="504" t="s">
        <v>592</v>
      </c>
      <c r="T16" s="504" t="s">
        <v>593</v>
      </c>
      <c r="U16" s="504" t="s">
        <v>594</v>
      </c>
      <c r="V16" s="504"/>
      <c r="W16" s="505" t="s">
        <v>272</v>
      </c>
      <c r="X16" s="1333" t="s">
        <v>271</v>
      </c>
      <c r="Y16" s="1333"/>
      <c r="Z16" s="1313"/>
      <c r="AA16" s="1337"/>
      <c r="AB16" s="1337"/>
      <c r="AC16" s="1337"/>
      <c r="AD16" s="718" t="s">
        <v>591</v>
      </c>
      <c r="AE16" s="718" t="s">
        <v>592</v>
      </c>
      <c r="AF16" s="718" t="s">
        <v>593</v>
      </c>
      <c r="AG16" s="718" t="s">
        <v>594</v>
      </c>
      <c r="AH16" s="718"/>
      <c r="AI16" s="1190" t="s">
        <v>272</v>
      </c>
      <c r="AJ16" s="1333" t="s">
        <v>271</v>
      </c>
      <c r="AK16" s="1333"/>
      <c r="AL16" s="1313"/>
      <c r="AM16" s="1325"/>
      <c r="AN16" s="1230"/>
    </row>
    <row r="17" spans="1:45">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01">
        <f ca="1">OFFSET(X17,0,-1)+1</f>
        <v>11</v>
      </c>
      <c r="Y17" s="1301"/>
      <c r="Z17" s="457">
        <f ca="1">OFFSET(Z17,0,-2)+1</f>
        <v>12</v>
      </c>
      <c r="AA17" s="1191">
        <f ca="1">OFFSET(AA17,0,-1)+1</f>
        <v>13</v>
      </c>
      <c r="AB17" s="1191">
        <f t="shared" ref="AB17:AI17" ca="1" si="1">OFFSET(AB17,0,-1)+1</f>
        <v>14</v>
      </c>
      <c r="AC17" s="1191">
        <f t="shared" ca="1" si="1"/>
        <v>15</v>
      </c>
      <c r="AD17" s="1191">
        <f t="shared" ca="1" si="1"/>
        <v>16</v>
      </c>
      <c r="AE17" s="1191">
        <f t="shared" ca="1" si="1"/>
        <v>17</v>
      </c>
      <c r="AF17" s="1191">
        <f t="shared" ca="1" si="1"/>
        <v>18</v>
      </c>
      <c r="AG17" s="1191">
        <f t="shared" ca="1" si="1"/>
        <v>19</v>
      </c>
      <c r="AH17" s="619">
        <f ca="1">OFFSET(AH17,0,-1)</f>
        <v>19</v>
      </c>
      <c r="AI17" s="1191">
        <f t="shared" ca="1" si="1"/>
        <v>20</v>
      </c>
      <c r="AJ17" s="1301">
        <f ca="1">OFFSET(AJ17,0,-1)+1</f>
        <v>21</v>
      </c>
      <c r="AK17" s="1301"/>
      <c r="AL17" s="1191">
        <f ca="1">OFFSET(AL17,0,-2)+1</f>
        <v>22</v>
      </c>
      <c r="AN17" s="457">
        <f ca="1">OFFSET(AN17,0,-2)+1</f>
        <v>23</v>
      </c>
    </row>
    <row r="18" spans="1:45" ht="22.5">
      <c r="A18" s="1284">
        <v>1</v>
      </c>
      <c r="B18" s="997"/>
      <c r="C18" s="997"/>
      <c r="D18" s="997"/>
      <c r="E18" s="998"/>
      <c r="F18" s="999"/>
      <c r="G18" s="997"/>
      <c r="H18" s="997"/>
      <c r="I18" s="986"/>
      <c r="J18" s="990"/>
      <c r="K18" s="990"/>
      <c r="L18" s="561">
        <f>mergeValue(A18)</f>
        <v>1</v>
      </c>
      <c r="M18" s="609" t="s">
        <v>19</v>
      </c>
      <c r="N18" s="548"/>
      <c r="O18" s="1327" t="str">
        <f>IF('Перечень тарифов'!J31="","","" &amp; 'Перечень тарифов'!J31 &amp; "")</f>
        <v>тариф на горячую воду, поставляемую с использованием открытых систем теплоснабжения (горячего водоснабжения)</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598" t="s">
        <v>718</v>
      </c>
    </row>
    <row r="19" spans="1:45" ht="22.5">
      <c r="A19" s="1284"/>
      <c r="B19" s="1284">
        <v>1</v>
      </c>
      <c r="C19" s="997"/>
      <c r="D19" s="997"/>
      <c r="E19" s="999"/>
      <c r="F19" s="999"/>
      <c r="G19" s="997"/>
      <c r="H19" s="997"/>
      <c r="I19" s="992"/>
      <c r="J19" s="988"/>
      <c r="K19" s="987"/>
      <c r="L19" s="561" t="str">
        <f>mergeValue(A19) &amp;"."&amp; mergeValue(B19)</f>
        <v>1.1</v>
      </c>
      <c r="M19" s="515" t="s">
        <v>15</v>
      </c>
      <c r="N19" s="548"/>
      <c r="O19" s="1327" t="str">
        <f>IF('Перечень тарифов'!N31="","","" &amp; 'Перечень тарифов'!N31 &amp; "")</f>
        <v>городской округ город Волжский, городской округ город Волжский (18710000);</v>
      </c>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598" t="s">
        <v>459</v>
      </c>
    </row>
    <row r="20" spans="1:45" hidden="1">
      <c r="A20" s="1284"/>
      <c r="B20" s="1284"/>
      <c r="C20" s="1284">
        <v>1</v>
      </c>
      <c r="D20" s="997"/>
      <c r="E20" s="999"/>
      <c r="F20" s="999"/>
      <c r="G20" s="997"/>
      <c r="H20" s="997"/>
      <c r="I20" s="992"/>
      <c r="J20" s="988"/>
      <c r="K20" s="987"/>
      <c r="L20" s="561" t="str">
        <f>mergeValue(A20) &amp;"."&amp; mergeValue(B20)&amp;"."&amp; mergeValue(C20)</f>
        <v>1.1.1</v>
      </c>
      <c r="M20" s="516"/>
      <c r="N20" s="548"/>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598"/>
    </row>
    <row r="21" spans="1:45" hidden="1">
      <c r="A21" s="1284"/>
      <c r="B21" s="1284"/>
      <c r="C21" s="1284"/>
      <c r="D21" s="1284">
        <v>1</v>
      </c>
      <c r="E21" s="999"/>
      <c r="F21" s="999"/>
      <c r="G21" s="997"/>
      <c r="H21" s="997"/>
      <c r="I21" s="992"/>
      <c r="J21" s="988"/>
      <c r="K21" s="987"/>
      <c r="L21" s="561" t="str">
        <f>mergeValue(A21) &amp;"."&amp; mergeValue(B21)&amp;"."&amp; mergeValue(C21)&amp;"."&amp; mergeValue(D21)</f>
        <v>1.1.1.1</v>
      </c>
      <c r="M21" s="517"/>
      <c r="N21" s="548"/>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598"/>
    </row>
    <row r="22" spans="1:45" hidden="1">
      <c r="A22" s="1284"/>
      <c r="B22" s="1284"/>
      <c r="C22" s="1284"/>
      <c r="D22" s="1284"/>
      <c r="E22" s="1284">
        <v>1</v>
      </c>
      <c r="F22" s="999"/>
      <c r="G22" s="997"/>
      <c r="H22" s="997"/>
      <c r="I22" s="991"/>
      <c r="J22" s="988"/>
      <c r="K22" s="987"/>
      <c r="L22" s="561"/>
      <c r="M22" s="523"/>
      <c r="N22" s="549"/>
      <c r="O22" s="599"/>
      <c r="P22" s="599"/>
      <c r="Q22" s="599"/>
      <c r="R22" s="599"/>
      <c r="S22" s="599"/>
      <c r="T22" s="599"/>
      <c r="U22" s="599"/>
      <c r="V22" s="599"/>
      <c r="W22" s="599"/>
      <c r="X22" s="599"/>
      <c r="Y22" s="599"/>
      <c r="Z22" s="599"/>
      <c r="AA22" s="1193"/>
      <c r="AB22" s="1193"/>
      <c r="AC22" s="1193"/>
      <c r="AD22" s="1193"/>
      <c r="AE22" s="1193"/>
      <c r="AF22" s="1193"/>
      <c r="AG22" s="1193"/>
      <c r="AH22" s="1193"/>
      <c r="AI22" s="1193"/>
      <c r="AJ22" s="1193"/>
      <c r="AK22" s="1193"/>
      <c r="AL22" s="1193"/>
      <c r="AM22" s="477"/>
      <c r="AN22" s="598"/>
    </row>
    <row r="23" spans="1:45" ht="33.75">
      <c r="A23" s="1284"/>
      <c r="B23" s="1284"/>
      <c r="C23" s="1284"/>
      <c r="D23" s="1284"/>
      <c r="E23" s="1284"/>
      <c r="F23" s="1284">
        <v>1</v>
      </c>
      <c r="G23" s="997"/>
      <c r="H23" s="997"/>
      <c r="I23" s="1334"/>
      <c r="J23" s="988"/>
      <c r="K23" s="987"/>
      <c r="L23" s="561" t="str">
        <f>mergeValue(A23) &amp;"."&amp; mergeValue(B23)&amp;"."&amp; mergeValue(C23)&amp;"."&amp; mergeValue(D23)&amp;"."&amp; mergeValue(F23)</f>
        <v>1.1.1.1.1</v>
      </c>
      <c r="M23" s="524" t="s">
        <v>9</v>
      </c>
      <c r="N23" s="549"/>
      <c r="O23" s="1287" t="s">
        <v>3</v>
      </c>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c r="AL23" s="1288"/>
      <c r="AM23" s="1289"/>
      <c r="AN23" s="598" t="s">
        <v>720</v>
      </c>
      <c r="AP23" s="473" t="str">
        <f>strCheckUnique(AQ23:AQ27)</f>
        <v/>
      </c>
      <c r="AR23" s="473"/>
    </row>
    <row r="24" spans="1:45" ht="56.25">
      <c r="A24" s="1284"/>
      <c r="B24" s="1284"/>
      <c r="C24" s="1284"/>
      <c r="D24" s="1284"/>
      <c r="E24" s="1284"/>
      <c r="F24" s="1284"/>
      <c r="G24" s="1284">
        <v>1</v>
      </c>
      <c r="H24" s="997"/>
      <c r="I24" s="1334"/>
      <c r="J24" s="1335"/>
      <c r="K24" s="993"/>
      <c r="L24" s="561" t="str">
        <f>mergeValue(A24) &amp;"."&amp; mergeValue(B24)&amp;"."&amp; mergeValue(C24)&amp;"."&amp; mergeValue(D24)&amp;"."&amp; mergeValue(F24)&amp;"."&amp; mergeValue(G24)</f>
        <v>1.1.1.1.1.1</v>
      </c>
      <c r="M24" s="1084" t="s">
        <v>613</v>
      </c>
      <c r="N24" s="614"/>
      <c r="O24" s="648">
        <v>22.54</v>
      </c>
      <c r="P24" s="648">
        <v>1460.67</v>
      </c>
      <c r="Q24" s="531"/>
      <c r="R24" s="463"/>
      <c r="S24" s="1035"/>
      <c r="T24" s="463"/>
      <c r="U24" s="1035"/>
      <c r="V24" s="552" t="str">
        <f>W24 &amp; "-" &amp; Y24</f>
        <v>01.01.2020-30.06.2020</v>
      </c>
      <c r="W24" s="1290" t="s">
        <v>1698</v>
      </c>
      <c r="X24" s="1292" t="s">
        <v>82</v>
      </c>
      <c r="Y24" s="1290" t="s">
        <v>2397</v>
      </c>
      <c r="Z24" s="1292" t="s">
        <v>82</v>
      </c>
      <c r="AA24" s="648">
        <v>21.72</v>
      </c>
      <c r="AB24" s="648">
        <v>1647.72</v>
      </c>
      <c r="AC24" s="725"/>
      <c r="AD24" s="676"/>
      <c r="AE24" s="1035"/>
      <c r="AF24" s="676"/>
      <c r="AG24" s="1035"/>
      <c r="AH24" s="731" t="str">
        <f>AI24 &amp; "-" &amp; AK24</f>
        <v>01.07.2020-31.12.2020</v>
      </c>
      <c r="AI24" s="1290" t="s">
        <v>2398</v>
      </c>
      <c r="AJ24" s="1292" t="s">
        <v>82</v>
      </c>
      <c r="AK24" s="1290" t="s">
        <v>1699</v>
      </c>
      <c r="AL24" s="1292" t="s">
        <v>83</v>
      </c>
      <c r="AM24" s="506"/>
      <c r="AN24" s="598" t="s">
        <v>738</v>
      </c>
      <c r="AO24" s="469" t="str">
        <f>strCheckDate(O24:AM24)</f>
        <v/>
      </c>
      <c r="AP24" s="473"/>
      <c r="AQ24" s="473" t="str">
        <f>IF(M24="","",M24 )</f>
        <v>горячая вода в системе централизованного теплоснабжения на горячее водоснабжение</v>
      </c>
      <c r="AR24" s="473"/>
      <c r="AS24" s="473"/>
    </row>
    <row r="25" spans="1:45" ht="14.25" hidden="1" customHeight="1">
      <c r="A25" s="1284"/>
      <c r="B25" s="1284"/>
      <c r="C25" s="1284"/>
      <c r="D25" s="1284"/>
      <c r="E25" s="1284"/>
      <c r="F25" s="1284"/>
      <c r="G25" s="1284"/>
      <c r="H25" s="997"/>
      <c r="I25" s="1334"/>
      <c r="J25" s="1335"/>
      <c r="K25" s="993"/>
      <c r="L25" s="568"/>
      <c r="M25" s="614"/>
      <c r="N25" s="614"/>
      <c r="O25" s="531"/>
      <c r="P25" s="463"/>
      <c r="Q25" s="463"/>
      <c r="R25" s="463"/>
      <c r="S25" s="463"/>
      <c r="T25" s="463"/>
      <c r="U25" s="528"/>
      <c r="V25" s="552"/>
      <c r="W25" s="1291"/>
      <c r="X25" s="1292"/>
      <c r="Y25" s="1291"/>
      <c r="Z25" s="1292"/>
      <c r="AA25" s="725"/>
      <c r="AB25" s="676"/>
      <c r="AC25" s="676"/>
      <c r="AD25" s="676"/>
      <c r="AE25" s="676"/>
      <c r="AF25" s="676"/>
      <c r="AG25" s="1086"/>
      <c r="AH25" s="731"/>
      <c r="AI25" s="1291"/>
      <c r="AJ25" s="1292"/>
      <c r="AK25" s="1291"/>
      <c r="AL25" s="1292"/>
      <c r="AM25" s="506"/>
      <c r="AN25" s="1303"/>
      <c r="AR25" s="473">
        <f ca="1">OFFSET(AR25,-1,0)</f>
        <v>0</v>
      </c>
    </row>
    <row r="26" spans="1:45" s="445" customFormat="1" ht="15" hidden="1" customHeight="1">
      <c r="A26" s="1284"/>
      <c r="B26" s="1284"/>
      <c r="C26" s="1284"/>
      <c r="D26" s="1284"/>
      <c r="E26" s="1284"/>
      <c r="F26" s="1284"/>
      <c r="G26" s="1284"/>
      <c r="H26" s="997"/>
      <c r="I26" s="1334"/>
      <c r="J26" s="1335"/>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529"/>
      <c r="AN26" s="1304"/>
      <c r="AO26" s="470"/>
      <c r="AP26" s="470"/>
      <c r="AQ26" s="470"/>
      <c r="AR26" s="470"/>
      <c r="AS26" s="470"/>
    </row>
    <row r="27" spans="1:45" s="445" customFormat="1" ht="15" customHeight="1">
      <c r="A27" s="1284"/>
      <c r="B27" s="1284"/>
      <c r="C27" s="1284"/>
      <c r="D27" s="1284"/>
      <c r="E27" s="1284"/>
      <c r="F27" s="1284"/>
      <c r="G27" s="997"/>
      <c r="H27" s="997"/>
      <c r="I27" s="1334"/>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9"/>
      <c r="AO27" s="470"/>
      <c r="AP27" s="470"/>
      <c r="AQ27" s="470"/>
      <c r="AR27" s="470"/>
      <c r="AS27" s="470"/>
    </row>
    <row r="28" spans="1:45" s="445" customFormat="1" ht="15" customHeight="1">
      <c r="A28" s="1284"/>
      <c r="B28" s="1284"/>
      <c r="C28" s="1284"/>
      <c r="D28" s="1284"/>
      <c r="E28" s="1284"/>
      <c r="F28" s="1000"/>
      <c r="G28" s="997"/>
      <c r="H28" s="997"/>
      <c r="I28" s="991"/>
      <c r="J28" s="989"/>
      <c r="K28" s="994"/>
      <c r="L28" s="507"/>
      <c r="M28" s="520" t="s">
        <v>10</v>
      </c>
      <c r="N28" s="519"/>
      <c r="O28" s="514"/>
      <c r="P28" s="514"/>
      <c r="Q28" s="514"/>
      <c r="R28" s="514"/>
      <c r="S28" s="514"/>
      <c r="T28" s="514"/>
      <c r="U28" s="514"/>
      <c r="V28" s="514"/>
      <c r="W28" s="541"/>
      <c r="X28" s="533"/>
      <c r="Y28" s="532"/>
      <c r="Z28" s="519"/>
      <c r="AA28" s="719"/>
      <c r="AB28" s="719"/>
      <c r="AC28" s="719"/>
      <c r="AD28" s="719"/>
      <c r="AE28" s="719"/>
      <c r="AF28" s="719"/>
      <c r="AG28" s="719"/>
      <c r="AH28" s="719"/>
      <c r="AI28" s="728"/>
      <c r="AJ28" s="953"/>
      <c r="AK28" s="952"/>
      <c r="AL28" s="1083"/>
      <c r="AM28" s="533"/>
      <c r="AN28" s="529"/>
      <c r="AO28" s="470"/>
      <c r="AP28" s="470"/>
      <c r="AQ28" s="470"/>
      <c r="AR28" s="470"/>
      <c r="AS28" s="470"/>
    </row>
    <row r="29" spans="1:45" s="445" customFormat="1" hidden="1">
      <c r="A29" s="1284"/>
      <c r="B29" s="1284"/>
      <c r="C29" s="1284"/>
      <c r="D29" s="1284"/>
      <c r="E29" s="1000"/>
      <c r="F29" s="1000"/>
      <c r="G29" s="997"/>
      <c r="H29" s="997"/>
      <c r="I29" s="996"/>
      <c r="J29" s="989"/>
      <c r="K29" s="986"/>
      <c r="L29" s="507"/>
      <c r="M29" s="520"/>
      <c r="N29" s="520"/>
      <c r="O29" s="520"/>
      <c r="P29" s="520"/>
      <c r="Q29" s="520"/>
      <c r="R29" s="520"/>
      <c r="S29" s="520"/>
      <c r="T29" s="520"/>
      <c r="U29" s="520"/>
      <c r="V29" s="520"/>
      <c r="W29" s="520"/>
      <c r="X29" s="520"/>
      <c r="Y29" s="520"/>
      <c r="Z29" s="520"/>
      <c r="AA29" s="948"/>
      <c r="AB29" s="948"/>
      <c r="AC29" s="948"/>
      <c r="AD29" s="948"/>
      <c r="AE29" s="948"/>
      <c r="AF29" s="948"/>
      <c r="AG29" s="948"/>
      <c r="AH29" s="948"/>
      <c r="AI29" s="948"/>
      <c r="AJ29" s="948"/>
      <c r="AK29" s="948"/>
      <c r="AL29" s="948"/>
      <c r="AM29" s="520"/>
      <c r="AN29" s="529"/>
      <c r="AO29" s="470"/>
      <c r="AP29" s="470"/>
      <c r="AQ29" s="470"/>
      <c r="AR29" s="470"/>
      <c r="AS29" s="470"/>
    </row>
    <row r="30" spans="1:45"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row>
    <row r="31" spans="1:45" ht="89.25" customHeight="1">
      <c r="L31" s="1">
        <v>1</v>
      </c>
      <c r="M31" s="1277" t="s">
        <v>739</v>
      </c>
      <c r="N31" s="1277"/>
      <c r="O31" s="1277"/>
      <c r="P31" s="1277"/>
      <c r="Q31" s="1277"/>
      <c r="R31" s="1277"/>
      <c r="S31" s="1277"/>
      <c r="T31" s="1277"/>
      <c r="U31" s="1277"/>
      <c r="V31" s="1277"/>
      <c r="W31" s="1277"/>
    </row>
  </sheetData>
  <sheetProtection password="FA9C" sheet="1" objects="1" scenarios="1" formatColumns="0" formatRows="0"/>
  <dataConsolidate leftLabels="1"/>
  <mergeCells count="56">
    <mergeCell ref="AL24:AL25"/>
    <mergeCell ref="AA12:AL12"/>
    <mergeCell ref="AA14:AK14"/>
    <mergeCell ref="AL14:AL16"/>
    <mergeCell ref="AA15:AA16"/>
    <mergeCell ref="AB15:AB16"/>
    <mergeCell ref="AC15:AC16"/>
    <mergeCell ref="AD15:AE15"/>
    <mergeCell ref="AF15:AG15"/>
    <mergeCell ref="AI15:AK15"/>
    <mergeCell ref="AJ16:AK16"/>
    <mergeCell ref="A18:A29"/>
    <mergeCell ref="B19:B29"/>
    <mergeCell ref="C20:C29"/>
    <mergeCell ref="G24:G26"/>
    <mergeCell ref="E22:E28"/>
    <mergeCell ref="F23:F27"/>
    <mergeCell ref="D21:D29"/>
    <mergeCell ref="I23:I27"/>
    <mergeCell ref="J24:J26"/>
    <mergeCell ref="M31:W3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AN13:AN16"/>
    <mergeCell ref="X16:Y16"/>
    <mergeCell ref="O18:AM18"/>
    <mergeCell ref="O19:AM19"/>
    <mergeCell ref="O20:AM20"/>
    <mergeCell ref="AJ17:AK17"/>
  </mergeCells>
  <dataValidations count="11">
    <dataValidation allowBlank="1" sqref="JM29:KC29 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065:WWO983065 JM65561:KC65561 TI65561:TY65561 ADE65561:ADU65561 ANA65561:ANQ65561 AWW65561:AXM65561 BGS65561:BHI65561 BQO65561:BRE65561 CAK65561:CBA65561 CKG65561:CKW65561 CUC65561:CUS65561 DDY65561:DEO65561 DNU65561:DOK65561 DXQ65561:DYG65561 EHM65561:EIC65561 ERI65561:ERY65561 FBE65561:FBU65561 FLA65561:FLQ65561 FUW65561:FVM65561 GES65561:GFI65561 GOO65561:GPE65561 GYK65561:GZA65561 HIG65561:HIW65561 HSC65561:HSS65561 IBY65561:ICO65561 ILU65561:IMK65561 IVQ65561:IWG65561 JFM65561:JGC65561 JPI65561:JPY65561 JZE65561:JZU65561 KJA65561:KJQ65561 KSW65561:KTM65561 LCS65561:LDI65561 LMO65561:LNE65561 LWK65561:LXA65561 MGG65561:MGW65561 MQC65561:MQS65561 MZY65561:NAO65561 NJU65561:NKK65561 NTQ65561:NUG65561 ODM65561:OEC65561 ONI65561:ONY65561 OXE65561:OXU65561 PHA65561:PHQ65561 PQW65561:PRM65561 QAS65561:QBI65561 QKO65561:QLE65561 QUK65561:QVA65561 REG65561:REW65561 ROC65561:ROS65561 RXY65561:RYO65561 SHU65561:SIK65561 SRQ65561:SSG65561 TBM65561:TCC65561 TLI65561:TLY65561 TVE65561:TVU65561 UFA65561:UFQ65561 UOW65561:UPM65561 UYS65561:UZI65561 VIO65561:VJE65561 VSK65561:VTA65561 WCG65561:WCW65561 WMC65561:WMS65561 WVY65561:WWO65561 JM131097:KC131097 TI131097:TY131097 ADE131097:ADU131097 ANA131097:ANQ131097 AWW131097:AXM131097 BGS131097:BHI131097 BQO131097:BRE131097 CAK131097:CBA131097 CKG131097:CKW131097 CUC131097:CUS131097 DDY131097:DEO131097 DNU131097:DOK131097 DXQ131097:DYG131097 EHM131097:EIC131097 ERI131097:ERY131097 FBE131097:FBU131097 FLA131097:FLQ131097 FUW131097:FVM131097 GES131097:GFI131097 GOO131097:GPE131097 GYK131097:GZA131097 HIG131097:HIW131097 HSC131097:HSS131097 IBY131097:ICO131097 ILU131097:IMK131097 IVQ131097:IWG131097 JFM131097:JGC131097 JPI131097:JPY131097 JZE131097:JZU131097 KJA131097:KJQ131097 KSW131097:KTM131097 LCS131097:LDI131097 LMO131097:LNE131097 LWK131097:LXA131097 MGG131097:MGW131097 MQC131097:MQS131097 MZY131097:NAO131097 NJU131097:NKK131097 NTQ131097:NUG131097 ODM131097:OEC131097 ONI131097:ONY131097 OXE131097:OXU131097 PHA131097:PHQ131097 PQW131097:PRM131097 QAS131097:QBI131097 QKO131097:QLE131097 QUK131097:QVA131097 REG131097:REW131097 ROC131097:ROS131097 RXY131097:RYO131097 SHU131097:SIK131097 SRQ131097:SSG131097 TBM131097:TCC131097 TLI131097:TLY131097 TVE131097:TVU131097 UFA131097:UFQ131097 UOW131097:UPM131097 UYS131097:UZI131097 VIO131097:VJE131097 VSK131097:VTA131097 WCG131097:WCW131097 WMC131097:WMS131097 WVY131097:WWO131097 JM196633:KC196633 TI196633:TY196633 ADE196633:ADU196633 ANA196633:ANQ196633 AWW196633:AXM196633 BGS196633:BHI196633 BQO196633:BRE196633 CAK196633:CBA196633 CKG196633:CKW196633 CUC196633:CUS196633 DDY196633:DEO196633 DNU196633:DOK196633 DXQ196633:DYG196633 EHM196633:EIC196633 ERI196633:ERY196633 FBE196633:FBU196633 FLA196633:FLQ196633 FUW196633:FVM196633 GES196633:GFI196633 GOO196633:GPE196633 GYK196633:GZA196633 HIG196633:HIW196633 HSC196633:HSS196633 IBY196633:ICO196633 ILU196633:IMK196633 IVQ196633:IWG196633 JFM196633:JGC196633 JPI196633:JPY196633 JZE196633:JZU196633 KJA196633:KJQ196633 KSW196633:KTM196633 LCS196633:LDI196633 LMO196633:LNE196633 LWK196633:LXA196633 MGG196633:MGW196633 MQC196633:MQS196633 MZY196633:NAO196633 NJU196633:NKK196633 NTQ196633:NUG196633 ODM196633:OEC196633 ONI196633:ONY196633 OXE196633:OXU196633 PHA196633:PHQ196633 PQW196633:PRM196633 QAS196633:QBI196633 QKO196633:QLE196633 QUK196633:QVA196633 REG196633:REW196633 ROC196633:ROS196633 RXY196633:RYO196633 SHU196633:SIK196633 SRQ196633:SSG196633 TBM196633:TCC196633 TLI196633:TLY196633 TVE196633:TVU196633 UFA196633:UFQ196633 UOW196633:UPM196633 UYS196633:UZI196633 VIO196633:VJE196633 VSK196633:VTA196633 WCG196633:WCW196633 WMC196633:WMS196633 WVY196633:WWO196633 JM262169:KC262169 TI262169:TY262169 ADE262169:ADU262169 ANA262169:ANQ262169 AWW262169:AXM262169 BGS262169:BHI262169 BQO262169:BRE262169 CAK262169:CBA262169 CKG262169:CKW262169 CUC262169:CUS262169 DDY262169:DEO262169 DNU262169:DOK262169 DXQ262169:DYG262169 EHM262169:EIC262169 ERI262169:ERY262169 FBE262169:FBU262169 FLA262169:FLQ262169 FUW262169:FVM262169 GES262169:GFI262169 GOO262169:GPE262169 GYK262169:GZA262169 HIG262169:HIW262169 HSC262169:HSS262169 IBY262169:ICO262169 ILU262169:IMK262169 IVQ262169:IWG262169 JFM262169:JGC262169 JPI262169:JPY262169 JZE262169:JZU262169 KJA262169:KJQ262169 KSW262169:KTM262169 LCS262169:LDI262169 LMO262169:LNE262169 LWK262169:LXA262169 MGG262169:MGW262169 MQC262169:MQS262169 MZY262169:NAO262169 NJU262169:NKK262169 NTQ262169:NUG262169 ODM262169:OEC262169 ONI262169:ONY262169 OXE262169:OXU262169 PHA262169:PHQ262169 PQW262169:PRM262169 QAS262169:QBI262169 QKO262169:QLE262169 QUK262169:QVA262169 REG262169:REW262169 ROC262169:ROS262169 RXY262169:RYO262169 SHU262169:SIK262169 SRQ262169:SSG262169 TBM262169:TCC262169 TLI262169:TLY262169 TVE262169:TVU262169 UFA262169:UFQ262169 UOW262169:UPM262169 UYS262169:UZI262169 VIO262169:VJE262169 VSK262169:VTA262169 WCG262169:WCW262169 WMC262169:WMS262169 WVY262169:WWO262169 JM327705:KC327705 TI327705:TY327705 ADE327705:ADU327705 ANA327705:ANQ327705 AWW327705:AXM327705 BGS327705:BHI327705 BQO327705:BRE327705 CAK327705:CBA327705 CKG327705:CKW327705 CUC327705:CUS327705 DDY327705:DEO327705 DNU327705:DOK327705 DXQ327705:DYG327705 EHM327705:EIC327705 ERI327705:ERY327705 FBE327705:FBU327705 FLA327705:FLQ327705 FUW327705:FVM327705 GES327705:GFI327705 GOO327705:GPE327705 GYK327705:GZA327705 HIG327705:HIW327705 HSC327705:HSS327705 IBY327705:ICO327705 ILU327705:IMK327705 IVQ327705:IWG327705 JFM327705:JGC327705 JPI327705:JPY327705 JZE327705:JZU327705 KJA327705:KJQ327705 KSW327705:KTM327705 LCS327705:LDI327705 LMO327705:LNE327705 LWK327705:LXA327705 MGG327705:MGW327705 MQC327705:MQS327705 MZY327705:NAO327705 NJU327705:NKK327705 NTQ327705:NUG327705 ODM327705:OEC327705 ONI327705:ONY327705 OXE327705:OXU327705 PHA327705:PHQ327705 PQW327705:PRM327705 QAS327705:QBI327705 QKO327705:QLE327705 QUK327705:QVA327705 REG327705:REW327705 ROC327705:ROS327705 RXY327705:RYO327705 SHU327705:SIK327705 SRQ327705:SSG327705 TBM327705:TCC327705 TLI327705:TLY327705 TVE327705:TVU327705 UFA327705:UFQ327705 UOW327705:UPM327705 UYS327705:UZI327705 VIO327705:VJE327705 VSK327705:VTA327705 WCG327705:WCW327705 WMC327705:WMS327705 WVY327705:WWO327705 JM393241:KC393241 TI393241:TY393241 ADE393241:ADU393241 ANA393241:ANQ393241 AWW393241:AXM393241 BGS393241:BHI393241 BQO393241:BRE393241 CAK393241:CBA393241 CKG393241:CKW393241 CUC393241:CUS393241 DDY393241:DEO393241 DNU393241:DOK393241 DXQ393241:DYG393241 EHM393241:EIC393241 ERI393241:ERY393241 FBE393241:FBU393241 FLA393241:FLQ393241 FUW393241:FVM393241 GES393241:GFI393241 GOO393241:GPE393241 GYK393241:GZA393241 HIG393241:HIW393241 HSC393241:HSS393241 IBY393241:ICO393241 ILU393241:IMK393241 IVQ393241:IWG393241 JFM393241:JGC393241 JPI393241:JPY393241 JZE393241:JZU393241 KJA393241:KJQ393241 KSW393241:KTM393241 LCS393241:LDI393241 LMO393241:LNE393241 LWK393241:LXA393241 MGG393241:MGW393241 MQC393241:MQS393241 MZY393241:NAO393241 NJU393241:NKK393241 NTQ393241:NUG393241 ODM393241:OEC393241 ONI393241:ONY393241 OXE393241:OXU393241 PHA393241:PHQ393241 PQW393241:PRM393241 QAS393241:QBI393241 QKO393241:QLE393241 QUK393241:QVA393241 REG393241:REW393241 ROC393241:ROS393241 RXY393241:RYO393241 SHU393241:SIK393241 SRQ393241:SSG393241 TBM393241:TCC393241 TLI393241:TLY393241 TVE393241:TVU393241 UFA393241:UFQ393241 UOW393241:UPM393241 UYS393241:UZI393241 VIO393241:VJE393241 VSK393241:VTA393241 WCG393241:WCW393241 WMC393241:WMS393241 WVY393241:WWO393241 JM458777:KC458777 TI458777:TY458777 ADE458777:ADU458777 ANA458777:ANQ458777 AWW458777:AXM458777 BGS458777:BHI458777 BQO458777:BRE458777 CAK458777:CBA458777 CKG458777:CKW458777 CUC458777:CUS458777 DDY458777:DEO458777 DNU458777:DOK458777 DXQ458777:DYG458777 EHM458777:EIC458777 ERI458777:ERY458777 FBE458777:FBU458777 FLA458777:FLQ458777 FUW458777:FVM458777 GES458777:GFI458777 GOO458777:GPE458777 GYK458777:GZA458777 HIG458777:HIW458777 HSC458777:HSS458777 IBY458777:ICO458777 ILU458777:IMK458777 IVQ458777:IWG458777 JFM458777:JGC458777 JPI458777:JPY458777 JZE458777:JZU458777 KJA458777:KJQ458777 KSW458777:KTM458777 LCS458777:LDI458777 LMO458777:LNE458777 LWK458777:LXA458777 MGG458777:MGW458777 MQC458777:MQS458777 MZY458777:NAO458777 NJU458777:NKK458777 NTQ458777:NUG458777 ODM458777:OEC458777 ONI458777:ONY458777 OXE458777:OXU458777 PHA458777:PHQ458777 PQW458777:PRM458777 QAS458777:QBI458777 QKO458777:QLE458777 QUK458777:QVA458777 REG458777:REW458777 ROC458777:ROS458777 RXY458777:RYO458777 SHU458777:SIK458777 SRQ458777:SSG458777 TBM458777:TCC458777 TLI458777:TLY458777 TVE458777:TVU458777 UFA458777:UFQ458777 UOW458777:UPM458777 UYS458777:UZI458777 VIO458777:VJE458777 VSK458777:VTA458777 WCG458777:WCW458777 WMC458777:WMS458777 WVY458777:WWO458777 JM524313:KC524313 TI524313:TY524313 ADE524313:ADU524313 ANA524313:ANQ524313 AWW524313:AXM524313 BGS524313:BHI524313 BQO524313:BRE524313 CAK524313:CBA524313 CKG524313:CKW524313 CUC524313:CUS524313 DDY524313:DEO524313 DNU524313:DOK524313 DXQ524313:DYG524313 EHM524313:EIC524313 ERI524313:ERY524313 FBE524313:FBU524313 FLA524313:FLQ524313 FUW524313:FVM524313 GES524313:GFI524313 GOO524313:GPE524313 GYK524313:GZA524313 HIG524313:HIW524313 HSC524313:HSS524313 IBY524313:ICO524313 ILU524313:IMK524313 IVQ524313:IWG524313 JFM524313:JGC524313 JPI524313:JPY524313 JZE524313:JZU524313 KJA524313:KJQ524313 KSW524313:KTM524313 LCS524313:LDI524313 LMO524313:LNE524313 LWK524313:LXA524313 MGG524313:MGW524313 MQC524313:MQS524313 MZY524313:NAO524313 NJU524313:NKK524313 NTQ524313:NUG524313 ODM524313:OEC524313 ONI524313:ONY524313 OXE524313:OXU524313 PHA524313:PHQ524313 PQW524313:PRM524313 QAS524313:QBI524313 QKO524313:QLE524313 QUK524313:QVA524313 REG524313:REW524313 ROC524313:ROS524313 RXY524313:RYO524313 SHU524313:SIK524313 SRQ524313:SSG524313 TBM524313:TCC524313 TLI524313:TLY524313 TVE524313:TVU524313 UFA524313:UFQ524313 UOW524313:UPM524313 UYS524313:UZI524313 VIO524313:VJE524313 VSK524313:VTA524313 WCG524313:WCW524313 WMC524313:WMS524313 WVY524313:WWO524313 JM589849:KC589849 TI589849:TY589849 ADE589849:ADU589849 ANA589849:ANQ589849 AWW589849:AXM589849 BGS589849:BHI589849 BQO589849:BRE589849 CAK589849:CBA589849 CKG589849:CKW589849 CUC589849:CUS589849 DDY589849:DEO589849 DNU589849:DOK589849 DXQ589849:DYG589849 EHM589849:EIC589849 ERI589849:ERY589849 FBE589849:FBU589849 FLA589849:FLQ589849 FUW589849:FVM589849 GES589849:GFI589849 GOO589849:GPE589849 GYK589849:GZA589849 HIG589849:HIW589849 HSC589849:HSS589849 IBY589849:ICO589849 ILU589849:IMK589849 IVQ589849:IWG589849 JFM589849:JGC589849 JPI589849:JPY589849 JZE589849:JZU589849 KJA589849:KJQ589849 KSW589849:KTM589849 LCS589849:LDI589849 LMO589849:LNE589849 LWK589849:LXA589849 MGG589849:MGW589849 MQC589849:MQS589849 MZY589849:NAO589849 NJU589849:NKK589849 NTQ589849:NUG589849 ODM589849:OEC589849 ONI589849:ONY589849 OXE589849:OXU589849 PHA589849:PHQ589849 PQW589849:PRM589849 QAS589849:QBI589849 QKO589849:QLE589849 QUK589849:QVA589849 REG589849:REW589849 ROC589849:ROS589849 RXY589849:RYO589849 SHU589849:SIK589849 SRQ589849:SSG589849 TBM589849:TCC589849 TLI589849:TLY589849 TVE589849:TVU589849 UFA589849:UFQ589849 UOW589849:UPM589849 UYS589849:UZI589849 VIO589849:VJE589849 VSK589849:VTA589849 WCG589849:WCW589849 WMC589849:WMS589849 WVY589849:WWO589849 JM655385:KC655385 TI655385:TY655385 ADE655385:ADU655385 ANA655385:ANQ655385 AWW655385:AXM655385 BGS655385:BHI655385 BQO655385:BRE655385 CAK655385:CBA655385 CKG655385:CKW655385 CUC655385:CUS655385 DDY655385:DEO655385 DNU655385:DOK655385 DXQ655385:DYG655385 EHM655385:EIC655385 ERI655385:ERY655385 FBE655385:FBU655385 FLA655385:FLQ655385 FUW655385:FVM655385 GES655385:GFI655385 GOO655385:GPE655385 GYK655385:GZA655385 HIG655385:HIW655385 HSC655385:HSS655385 IBY655385:ICO655385 ILU655385:IMK655385 IVQ655385:IWG655385 JFM655385:JGC655385 JPI655385:JPY655385 JZE655385:JZU655385 KJA655385:KJQ655385 KSW655385:KTM655385 LCS655385:LDI655385 LMO655385:LNE655385 LWK655385:LXA655385 MGG655385:MGW655385 MQC655385:MQS655385 MZY655385:NAO655385 NJU655385:NKK655385 NTQ655385:NUG655385 ODM655385:OEC655385 ONI655385:ONY655385 OXE655385:OXU655385 PHA655385:PHQ655385 PQW655385:PRM655385 QAS655385:QBI655385 QKO655385:QLE655385 QUK655385:QVA655385 REG655385:REW655385 ROC655385:ROS655385 RXY655385:RYO655385 SHU655385:SIK655385 SRQ655385:SSG655385 TBM655385:TCC655385 TLI655385:TLY655385 TVE655385:TVU655385 UFA655385:UFQ655385 UOW655385:UPM655385 UYS655385:UZI655385 VIO655385:VJE655385 VSK655385:VTA655385 WCG655385:WCW655385 WMC655385:WMS655385 WVY655385:WWO655385 JM720921:KC720921 TI720921:TY720921 ADE720921:ADU720921 ANA720921:ANQ720921 AWW720921:AXM720921 BGS720921:BHI720921 BQO720921:BRE720921 CAK720921:CBA720921 CKG720921:CKW720921 CUC720921:CUS720921 DDY720921:DEO720921 DNU720921:DOK720921 DXQ720921:DYG720921 EHM720921:EIC720921 ERI720921:ERY720921 FBE720921:FBU720921 FLA720921:FLQ720921 FUW720921:FVM720921 GES720921:GFI720921 GOO720921:GPE720921 GYK720921:GZA720921 HIG720921:HIW720921 HSC720921:HSS720921 IBY720921:ICO720921 ILU720921:IMK720921 IVQ720921:IWG720921 JFM720921:JGC720921 JPI720921:JPY720921 JZE720921:JZU720921 KJA720921:KJQ720921 KSW720921:KTM720921 LCS720921:LDI720921 LMO720921:LNE720921 LWK720921:LXA720921 MGG720921:MGW720921 MQC720921:MQS720921 MZY720921:NAO720921 NJU720921:NKK720921 NTQ720921:NUG720921 ODM720921:OEC720921 ONI720921:ONY720921 OXE720921:OXU720921 PHA720921:PHQ720921 PQW720921:PRM720921 QAS720921:QBI720921 QKO720921:QLE720921 QUK720921:QVA720921 REG720921:REW720921 ROC720921:ROS720921 RXY720921:RYO720921 SHU720921:SIK720921 SRQ720921:SSG720921 TBM720921:TCC720921 TLI720921:TLY720921 TVE720921:TVU720921 UFA720921:UFQ720921 UOW720921:UPM720921 UYS720921:UZI720921 VIO720921:VJE720921 VSK720921:VTA720921 WCG720921:WCW720921 WMC720921:WMS720921 WVY720921:WWO720921 JM786457:KC786457 TI786457:TY786457 ADE786457:ADU786457 ANA786457:ANQ786457 AWW786457:AXM786457 BGS786457:BHI786457 BQO786457:BRE786457 CAK786457:CBA786457 CKG786457:CKW786457 CUC786457:CUS786457 DDY786457:DEO786457 DNU786457:DOK786457 DXQ786457:DYG786457 EHM786457:EIC786457 ERI786457:ERY786457 FBE786457:FBU786457 FLA786457:FLQ786457 FUW786457:FVM786457 GES786457:GFI786457 GOO786457:GPE786457 GYK786457:GZA786457 HIG786457:HIW786457 HSC786457:HSS786457 IBY786457:ICO786457 ILU786457:IMK786457 IVQ786457:IWG786457 JFM786457:JGC786457 JPI786457:JPY786457 JZE786457:JZU786457 KJA786457:KJQ786457 KSW786457:KTM786457 LCS786457:LDI786457 LMO786457:LNE786457 LWK786457:LXA786457 MGG786457:MGW786457 MQC786457:MQS786457 MZY786457:NAO786457 NJU786457:NKK786457 NTQ786457:NUG786457 ODM786457:OEC786457 ONI786457:ONY786457 OXE786457:OXU786457 PHA786457:PHQ786457 PQW786457:PRM786457 QAS786457:QBI786457 QKO786457:QLE786457 QUK786457:QVA786457 REG786457:REW786457 ROC786457:ROS786457 RXY786457:RYO786457 SHU786457:SIK786457 SRQ786457:SSG786457 TBM786457:TCC786457 TLI786457:TLY786457 TVE786457:TVU786457 UFA786457:UFQ786457 UOW786457:UPM786457 UYS786457:UZI786457 VIO786457:VJE786457 VSK786457:VTA786457 WCG786457:WCW786457 WMC786457:WMS786457 WVY786457:WWO786457 JM851993:KC851993 TI851993:TY851993 ADE851993:ADU851993 ANA851993:ANQ851993 AWW851993:AXM851993 BGS851993:BHI851993 BQO851993:BRE851993 CAK851993:CBA851993 CKG851993:CKW851993 CUC851993:CUS851993 DDY851993:DEO851993 DNU851993:DOK851993 DXQ851993:DYG851993 EHM851993:EIC851993 ERI851993:ERY851993 FBE851993:FBU851993 FLA851993:FLQ851993 FUW851993:FVM851993 GES851993:GFI851993 GOO851993:GPE851993 GYK851993:GZA851993 HIG851993:HIW851993 HSC851993:HSS851993 IBY851993:ICO851993 ILU851993:IMK851993 IVQ851993:IWG851993 JFM851993:JGC851993 JPI851993:JPY851993 JZE851993:JZU851993 KJA851993:KJQ851993 KSW851993:KTM851993 LCS851993:LDI851993 LMO851993:LNE851993 LWK851993:LXA851993 MGG851993:MGW851993 MQC851993:MQS851993 MZY851993:NAO851993 NJU851993:NKK851993 NTQ851993:NUG851993 ODM851993:OEC851993 ONI851993:ONY851993 OXE851993:OXU851993 PHA851993:PHQ851993 PQW851993:PRM851993 QAS851993:QBI851993 QKO851993:QLE851993 QUK851993:QVA851993 REG851993:REW851993 ROC851993:ROS851993 RXY851993:RYO851993 SHU851993:SIK851993 SRQ851993:SSG851993 TBM851993:TCC851993 TLI851993:TLY851993 TVE851993:TVU851993 UFA851993:UFQ851993 UOW851993:UPM851993 UYS851993:UZI851993 VIO851993:VJE851993 VSK851993:VTA851993 WCG851993:WCW851993 WMC851993:WMS851993 WVY851993:WWO851993 JM917529:KC917529 TI917529:TY917529 ADE917529:ADU917529 ANA917529:ANQ917529 AWW917529:AXM917529 BGS917529:BHI917529 BQO917529:BRE917529 CAK917529:CBA917529 CKG917529:CKW917529 CUC917529:CUS917529 DDY917529:DEO917529 DNU917529:DOK917529 DXQ917529:DYG917529 EHM917529:EIC917529 ERI917529:ERY917529 FBE917529:FBU917529 FLA917529:FLQ917529 FUW917529:FVM917529 GES917529:GFI917529 GOO917529:GPE917529 GYK917529:GZA917529 HIG917529:HIW917529 HSC917529:HSS917529 IBY917529:ICO917529 ILU917529:IMK917529 IVQ917529:IWG917529 JFM917529:JGC917529 JPI917529:JPY917529 JZE917529:JZU917529 KJA917529:KJQ917529 KSW917529:KTM917529 LCS917529:LDI917529 LMO917529:LNE917529 LWK917529:LXA917529 MGG917529:MGW917529 MQC917529:MQS917529 MZY917529:NAO917529 NJU917529:NKK917529 NTQ917529:NUG917529 ODM917529:OEC917529 ONI917529:ONY917529 OXE917529:OXU917529 PHA917529:PHQ917529 PQW917529:PRM917529 QAS917529:QBI917529 QKO917529:QLE917529 QUK917529:QVA917529 REG917529:REW917529 ROC917529:ROS917529 RXY917529:RYO917529 SHU917529:SIK917529 SRQ917529:SSG917529 TBM917529:TCC917529 TLI917529:TLY917529 TVE917529:TVU917529 UFA917529:UFQ917529 UOW917529:UPM917529 UYS917529:UZI917529 VIO917529:VJE917529 VSK917529:VTA917529 WCG917529:WCW917529 WMC917529:WMS917529 WVY917529:WWO917529 JM983065:KC983065 TI983065:TY983065 ADE983065:ADU983065 ANA983065:ANQ983065 AWW983065:AXM983065 BGS983065:BHI983065 BQO983065:BRE983065 CAK983065:CBA983065 CKG983065:CKW983065 CUC983065:CUS983065 DDY983065:DEO983065 DNU983065:DOK983065 DXQ983065:DYG983065 EHM983065:EIC983065 ERI983065:ERY983065 FBE983065:FBU983065 FLA983065:FLQ983065 FUW983065:FVM983065 GES983065:GFI983065 GOO983065:GPE983065 GYK983065:GZA983065 HIG983065:HIW983065 HSC983065:HSS983065 IBY983065:ICO983065 ILU983065:IMK983065 IVQ983065:IWG983065 JFM983065:JGC983065 JPI983065:JPY983065 JZE983065:JZU983065 KJA983065:KJQ983065 KSW983065:KTM983065 LCS983065:LDI983065 LMO983065:LNE983065 LWK983065:LXA983065 MGG983065:MGW983065 MQC983065:MQS983065 MZY983065:NAO983065 NJU983065:NKK983065 NTQ983065:NUG983065 ODM983065:OEC983065 ONI983065:ONY983065 OXE983065:OXU983065 PHA983065:PHQ983065 PQW983065:PRM983065 QAS983065:QBI983065 QKO983065:QLE983065 QUK983065:QVA983065 REG983065:REW983065 ROC983065:ROS983065 RXY983065:RYO983065 SHU983065:SIK983065 SRQ983065:SSG983065 TBM983065:TCC983065 TLI983065:TLY983065 TVE983065:TVU983065 UFA983065:UFQ983065 UOW983065:UPM983065 UYS983065:UZI983065 VIO983065:VJE983065 VSK983065:VTA983065 WCG983065:WCW983065 WMC983065:WMS983065 L29:AN29 L983065:AN983065 L917529:AN917529 L851993:AN851993 L786457:AN786457 L720921:AN720921 L655385:AN655385 L589849:AN589849 L524313:AN524313 L458777:AN458777 L393241:AN393241 L327705:AN327705 L262169:AN262169 L196633:AN196633 L131097:AN131097 L65561:AN65561"/>
    <dataValidation allowBlank="1" prompt="Для выбора выполните двойной щелчок левой клавиши мыши по соответствующей ячейке." sqref="JM65562:KC65565 TI65562:TY65565 ADE65562:ADU65565 ANA65562:ANQ65565 AWW65562:AXM65565 BGS65562:BHI65565 BQO65562:BRE65565 CAK65562:CBA65565 CKG65562:CKW65565 CUC65562:CUS65565 DDY65562:DEO65565 DNU65562:DOK65565 DXQ65562:DYG65565 EHM65562:EIC65565 ERI65562:ERY65565 FBE65562:FBU65565 FLA65562:FLQ65565 FUW65562:FVM65565 GES65562:GFI65565 GOO65562:GPE65565 GYK65562:GZA65565 HIG65562:HIW65565 HSC65562:HSS65565 IBY65562:ICO65565 ILU65562:IMK65565 IVQ65562:IWG65565 JFM65562:JGC65565 JPI65562:JPY65565 JZE65562:JZU65565 KJA65562:KJQ65565 KSW65562:KTM65565 LCS65562:LDI65565 LMO65562:LNE65565 LWK65562:LXA65565 MGG65562:MGW65565 MQC65562:MQS65565 MZY65562:NAO65565 NJU65562:NKK65565 NTQ65562:NUG65565 ODM65562:OEC65565 ONI65562:ONY65565 OXE65562:OXU65565 PHA65562:PHQ65565 PQW65562:PRM65565 QAS65562:QBI65565 QKO65562:QLE65565 QUK65562:QVA65565 REG65562:REW65565 ROC65562:ROS65565 RXY65562:RYO65565 SHU65562:SIK65565 SRQ65562:SSG65565 TBM65562:TCC65565 TLI65562:TLY65565 TVE65562:TVU65565 UFA65562:UFQ65565 UOW65562:UPM65565 UYS65562:UZI65565 VIO65562:VJE65565 VSK65562:VTA65565 WCG65562:WCW65565 WMC65562:WMS65565 WVY65562:WWO65565 JM131098:KC131101 TI131098:TY131101 ADE131098:ADU131101 ANA131098:ANQ131101 AWW131098:AXM131101 BGS131098:BHI131101 BQO131098:BRE131101 CAK131098:CBA131101 CKG131098:CKW131101 CUC131098:CUS131101 DDY131098:DEO131101 DNU131098:DOK131101 DXQ131098:DYG131101 EHM131098:EIC131101 ERI131098:ERY131101 FBE131098:FBU131101 FLA131098:FLQ131101 FUW131098:FVM131101 GES131098:GFI131101 GOO131098:GPE131101 GYK131098:GZA131101 HIG131098:HIW131101 HSC131098:HSS131101 IBY131098:ICO131101 ILU131098:IMK131101 IVQ131098:IWG131101 JFM131098:JGC131101 JPI131098:JPY131101 JZE131098:JZU131101 KJA131098:KJQ131101 KSW131098:KTM131101 LCS131098:LDI131101 LMO131098:LNE131101 LWK131098:LXA131101 MGG131098:MGW131101 MQC131098:MQS131101 MZY131098:NAO131101 NJU131098:NKK131101 NTQ131098:NUG131101 ODM131098:OEC131101 ONI131098:ONY131101 OXE131098:OXU131101 PHA131098:PHQ131101 PQW131098:PRM131101 QAS131098:QBI131101 QKO131098:QLE131101 QUK131098:QVA131101 REG131098:REW131101 ROC131098:ROS131101 RXY131098:RYO131101 SHU131098:SIK131101 SRQ131098:SSG131101 TBM131098:TCC131101 TLI131098:TLY131101 TVE131098:TVU131101 UFA131098:UFQ131101 UOW131098:UPM131101 UYS131098:UZI131101 VIO131098:VJE131101 VSK131098:VTA131101 WCG131098:WCW131101 WMC131098:WMS131101 WVY131098:WWO131101 JM196634:KC196637 TI196634:TY196637 ADE196634:ADU196637 ANA196634:ANQ196637 AWW196634:AXM196637 BGS196634:BHI196637 BQO196634:BRE196637 CAK196634:CBA196637 CKG196634:CKW196637 CUC196634:CUS196637 DDY196634:DEO196637 DNU196634:DOK196637 DXQ196634:DYG196637 EHM196634:EIC196637 ERI196634:ERY196637 FBE196634:FBU196637 FLA196634:FLQ196637 FUW196634:FVM196637 GES196634:GFI196637 GOO196634:GPE196637 GYK196634:GZA196637 HIG196634:HIW196637 HSC196634:HSS196637 IBY196634:ICO196637 ILU196634:IMK196637 IVQ196634:IWG196637 JFM196634:JGC196637 JPI196634:JPY196637 JZE196634:JZU196637 KJA196634:KJQ196637 KSW196634:KTM196637 LCS196634:LDI196637 LMO196634:LNE196637 LWK196634:LXA196637 MGG196634:MGW196637 MQC196634:MQS196637 MZY196634:NAO196637 NJU196634:NKK196637 NTQ196634:NUG196637 ODM196634:OEC196637 ONI196634:ONY196637 OXE196634:OXU196637 PHA196634:PHQ196637 PQW196634:PRM196637 QAS196634:QBI196637 QKO196634:QLE196637 QUK196634:QVA196637 REG196634:REW196637 ROC196634:ROS196637 RXY196634:RYO196637 SHU196634:SIK196637 SRQ196634:SSG196637 TBM196634:TCC196637 TLI196634:TLY196637 TVE196634:TVU196637 UFA196634:UFQ196637 UOW196634:UPM196637 UYS196634:UZI196637 VIO196634:VJE196637 VSK196634:VTA196637 WCG196634:WCW196637 WMC196634:WMS196637 WVY196634:WWO196637 JM262170:KC262173 TI262170:TY262173 ADE262170:ADU262173 ANA262170:ANQ262173 AWW262170:AXM262173 BGS262170:BHI262173 BQO262170:BRE262173 CAK262170:CBA262173 CKG262170:CKW262173 CUC262170:CUS262173 DDY262170:DEO262173 DNU262170:DOK262173 DXQ262170:DYG262173 EHM262170:EIC262173 ERI262170:ERY262173 FBE262170:FBU262173 FLA262170:FLQ262173 FUW262170:FVM262173 GES262170:GFI262173 GOO262170:GPE262173 GYK262170:GZA262173 HIG262170:HIW262173 HSC262170:HSS262173 IBY262170:ICO262173 ILU262170:IMK262173 IVQ262170:IWG262173 JFM262170:JGC262173 JPI262170:JPY262173 JZE262170:JZU262173 KJA262170:KJQ262173 KSW262170:KTM262173 LCS262170:LDI262173 LMO262170:LNE262173 LWK262170:LXA262173 MGG262170:MGW262173 MQC262170:MQS262173 MZY262170:NAO262173 NJU262170:NKK262173 NTQ262170:NUG262173 ODM262170:OEC262173 ONI262170:ONY262173 OXE262170:OXU262173 PHA262170:PHQ262173 PQW262170:PRM262173 QAS262170:QBI262173 QKO262170:QLE262173 QUK262170:QVA262173 REG262170:REW262173 ROC262170:ROS262173 RXY262170:RYO262173 SHU262170:SIK262173 SRQ262170:SSG262173 TBM262170:TCC262173 TLI262170:TLY262173 TVE262170:TVU262173 UFA262170:UFQ262173 UOW262170:UPM262173 UYS262170:UZI262173 VIO262170:VJE262173 VSK262170:VTA262173 WCG262170:WCW262173 WMC262170:WMS262173 WVY262170:WWO262173 JM327706:KC327709 TI327706:TY327709 ADE327706:ADU327709 ANA327706:ANQ327709 AWW327706:AXM327709 BGS327706:BHI327709 BQO327706:BRE327709 CAK327706:CBA327709 CKG327706:CKW327709 CUC327706:CUS327709 DDY327706:DEO327709 DNU327706:DOK327709 DXQ327706:DYG327709 EHM327706:EIC327709 ERI327706:ERY327709 FBE327706:FBU327709 FLA327706:FLQ327709 FUW327706:FVM327709 GES327706:GFI327709 GOO327706:GPE327709 GYK327706:GZA327709 HIG327706:HIW327709 HSC327706:HSS327709 IBY327706:ICO327709 ILU327706:IMK327709 IVQ327706:IWG327709 JFM327706:JGC327709 JPI327706:JPY327709 JZE327706:JZU327709 KJA327706:KJQ327709 KSW327706:KTM327709 LCS327706:LDI327709 LMO327706:LNE327709 LWK327706:LXA327709 MGG327706:MGW327709 MQC327706:MQS327709 MZY327706:NAO327709 NJU327706:NKK327709 NTQ327706:NUG327709 ODM327706:OEC327709 ONI327706:ONY327709 OXE327706:OXU327709 PHA327706:PHQ327709 PQW327706:PRM327709 QAS327706:QBI327709 QKO327706:QLE327709 QUK327706:QVA327709 REG327706:REW327709 ROC327706:ROS327709 RXY327706:RYO327709 SHU327706:SIK327709 SRQ327706:SSG327709 TBM327706:TCC327709 TLI327706:TLY327709 TVE327706:TVU327709 UFA327706:UFQ327709 UOW327706:UPM327709 UYS327706:UZI327709 VIO327706:VJE327709 VSK327706:VTA327709 WCG327706:WCW327709 WMC327706:WMS327709 WVY327706:WWO327709 JM393242:KC393245 TI393242:TY393245 ADE393242:ADU393245 ANA393242:ANQ393245 AWW393242:AXM393245 BGS393242:BHI393245 BQO393242:BRE393245 CAK393242:CBA393245 CKG393242:CKW393245 CUC393242:CUS393245 DDY393242:DEO393245 DNU393242:DOK393245 DXQ393242:DYG393245 EHM393242:EIC393245 ERI393242:ERY393245 FBE393242:FBU393245 FLA393242:FLQ393245 FUW393242:FVM393245 GES393242:GFI393245 GOO393242:GPE393245 GYK393242:GZA393245 HIG393242:HIW393245 HSC393242:HSS393245 IBY393242:ICO393245 ILU393242:IMK393245 IVQ393242:IWG393245 JFM393242:JGC393245 JPI393242:JPY393245 JZE393242:JZU393245 KJA393242:KJQ393245 KSW393242:KTM393245 LCS393242:LDI393245 LMO393242:LNE393245 LWK393242:LXA393245 MGG393242:MGW393245 MQC393242:MQS393245 MZY393242:NAO393245 NJU393242:NKK393245 NTQ393242:NUG393245 ODM393242:OEC393245 ONI393242:ONY393245 OXE393242:OXU393245 PHA393242:PHQ393245 PQW393242:PRM393245 QAS393242:QBI393245 QKO393242:QLE393245 QUK393242:QVA393245 REG393242:REW393245 ROC393242:ROS393245 RXY393242:RYO393245 SHU393242:SIK393245 SRQ393242:SSG393245 TBM393242:TCC393245 TLI393242:TLY393245 TVE393242:TVU393245 UFA393242:UFQ393245 UOW393242:UPM393245 UYS393242:UZI393245 VIO393242:VJE393245 VSK393242:VTA393245 WCG393242:WCW393245 WMC393242:WMS393245 WVY393242:WWO393245 JM458778:KC458781 TI458778:TY458781 ADE458778:ADU458781 ANA458778:ANQ458781 AWW458778:AXM458781 BGS458778:BHI458781 BQO458778:BRE458781 CAK458778:CBA458781 CKG458778:CKW458781 CUC458778:CUS458781 DDY458778:DEO458781 DNU458778:DOK458781 DXQ458778:DYG458781 EHM458778:EIC458781 ERI458778:ERY458781 FBE458778:FBU458781 FLA458778:FLQ458781 FUW458778:FVM458781 GES458778:GFI458781 GOO458778:GPE458781 GYK458778:GZA458781 HIG458778:HIW458781 HSC458778:HSS458781 IBY458778:ICO458781 ILU458778:IMK458781 IVQ458778:IWG458781 JFM458778:JGC458781 JPI458778:JPY458781 JZE458778:JZU458781 KJA458778:KJQ458781 KSW458778:KTM458781 LCS458778:LDI458781 LMO458778:LNE458781 LWK458778:LXA458781 MGG458778:MGW458781 MQC458778:MQS458781 MZY458778:NAO458781 NJU458778:NKK458781 NTQ458778:NUG458781 ODM458778:OEC458781 ONI458778:ONY458781 OXE458778:OXU458781 PHA458778:PHQ458781 PQW458778:PRM458781 QAS458778:QBI458781 QKO458778:QLE458781 QUK458778:QVA458781 REG458778:REW458781 ROC458778:ROS458781 RXY458778:RYO458781 SHU458778:SIK458781 SRQ458778:SSG458781 TBM458778:TCC458781 TLI458778:TLY458781 TVE458778:TVU458781 UFA458778:UFQ458781 UOW458778:UPM458781 UYS458778:UZI458781 VIO458778:VJE458781 VSK458778:VTA458781 WCG458778:WCW458781 WMC458778:WMS458781 WVY458778:WWO458781 JM524314:KC524317 TI524314:TY524317 ADE524314:ADU524317 ANA524314:ANQ524317 AWW524314:AXM524317 BGS524314:BHI524317 BQO524314:BRE524317 CAK524314:CBA524317 CKG524314:CKW524317 CUC524314:CUS524317 DDY524314:DEO524317 DNU524314:DOK524317 DXQ524314:DYG524317 EHM524314:EIC524317 ERI524314:ERY524317 FBE524314:FBU524317 FLA524314:FLQ524317 FUW524314:FVM524317 GES524314:GFI524317 GOO524314:GPE524317 GYK524314:GZA524317 HIG524314:HIW524317 HSC524314:HSS524317 IBY524314:ICO524317 ILU524314:IMK524317 IVQ524314:IWG524317 JFM524314:JGC524317 JPI524314:JPY524317 JZE524314:JZU524317 KJA524314:KJQ524317 KSW524314:KTM524317 LCS524314:LDI524317 LMO524314:LNE524317 LWK524314:LXA524317 MGG524314:MGW524317 MQC524314:MQS524317 MZY524314:NAO524317 NJU524314:NKK524317 NTQ524314:NUG524317 ODM524314:OEC524317 ONI524314:ONY524317 OXE524314:OXU524317 PHA524314:PHQ524317 PQW524314:PRM524317 QAS524314:QBI524317 QKO524314:QLE524317 QUK524314:QVA524317 REG524314:REW524317 ROC524314:ROS524317 RXY524314:RYO524317 SHU524314:SIK524317 SRQ524314:SSG524317 TBM524314:TCC524317 TLI524314:TLY524317 TVE524314:TVU524317 UFA524314:UFQ524317 UOW524314:UPM524317 UYS524314:UZI524317 VIO524314:VJE524317 VSK524314:VTA524317 WCG524314:WCW524317 WMC524314:WMS524317 WVY524314:WWO524317 JM589850:KC589853 TI589850:TY589853 ADE589850:ADU589853 ANA589850:ANQ589853 AWW589850:AXM589853 BGS589850:BHI589853 BQO589850:BRE589853 CAK589850:CBA589853 CKG589850:CKW589853 CUC589850:CUS589853 DDY589850:DEO589853 DNU589850:DOK589853 DXQ589850:DYG589853 EHM589850:EIC589853 ERI589850:ERY589853 FBE589850:FBU589853 FLA589850:FLQ589853 FUW589850:FVM589853 GES589850:GFI589853 GOO589850:GPE589853 GYK589850:GZA589853 HIG589850:HIW589853 HSC589850:HSS589853 IBY589850:ICO589853 ILU589850:IMK589853 IVQ589850:IWG589853 JFM589850:JGC589853 JPI589850:JPY589853 JZE589850:JZU589853 KJA589850:KJQ589853 KSW589850:KTM589853 LCS589850:LDI589853 LMO589850:LNE589853 LWK589850:LXA589853 MGG589850:MGW589853 MQC589850:MQS589853 MZY589850:NAO589853 NJU589850:NKK589853 NTQ589850:NUG589853 ODM589850:OEC589853 ONI589850:ONY589853 OXE589850:OXU589853 PHA589850:PHQ589853 PQW589850:PRM589853 QAS589850:QBI589853 QKO589850:QLE589853 QUK589850:QVA589853 REG589850:REW589853 ROC589850:ROS589853 RXY589850:RYO589853 SHU589850:SIK589853 SRQ589850:SSG589853 TBM589850:TCC589853 TLI589850:TLY589853 TVE589850:TVU589853 UFA589850:UFQ589853 UOW589850:UPM589853 UYS589850:UZI589853 VIO589850:VJE589853 VSK589850:VTA589853 WCG589850:WCW589853 WMC589850:WMS589853 WVY589850:WWO589853 JM655386:KC655389 TI655386:TY655389 ADE655386:ADU655389 ANA655386:ANQ655389 AWW655386:AXM655389 BGS655386:BHI655389 BQO655386:BRE655389 CAK655386:CBA655389 CKG655386:CKW655389 CUC655386:CUS655389 DDY655386:DEO655389 DNU655386:DOK655389 DXQ655386:DYG655389 EHM655386:EIC655389 ERI655386:ERY655389 FBE655386:FBU655389 FLA655386:FLQ655389 FUW655386:FVM655389 GES655386:GFI655389 GOO655386:GPE655389 GYK655386:GZA655389 HIG655386:HIW655389 HSC655386:HSS655389 IBY655386:ICO655389 ILU655386:IMK655389 IVQ655386:IWG655389 JFM655386:JGC655389 JPI655386:JPY655389 JZE655386:JZU655389 KJA655386:KJQ655389 KSW655386:KTM655389 LCS655386:LDI655389 LMO655386:LNE655389 LWK655386:LXA655389 MGG655386:MGW655389 MQC655386:MQS655389 MZY655386:NAO655389 NJU655386:NKK655389 NTQ655386:NUG655389 ODM655386:OEC655389 ONI655386:ONY655389 OXE655386:OXU655389 PHA655386:PHQ655389 PQW655386:PRM655389 QAS655386:QBI655389 QKO655386:QLE655389 QUK655386:QVA655389 REG655386:REW655389 ROC655386:ROS655389 RXY655386:RYO655389 SHU655386:SIK655389 SRQ655386:SSG655389 TBM655386:TCC655389 TLI655386:TLY655389 TVE655386:TVU655389 UFA655386:UFQ655389 UOW655386:UPM655389 UYS655386:UZI655389 VIO655386:VJE655389 VSK655386:VTA655389 WCG655386:WCW655389 WMC655386:WMS655389 WVY655386:WWO655389 JM720922:KC720925 TI720922:TY720925 ADE720922:ADU720925 ANA720922:ANQ720925 AWW720922:AXM720925 BGS720922:BHI720925 BQO720922:BRE720925 CAK720922:CBA720925 CKG720922:CKW720925 CUC720922:CUS720925 DDY720922:DEO720925 DNU720922:DOK720925 DXQ720922:DYG720925 EHM720922:EIC720925 ERI720922:ERY720925 FBE720922:FBU720925 FLA720922:FLQ720925 FUW720922:FVM720925 GES720922:GFI720925 GOO720922:GPE720925 GYK720922:GZA720925 HIG720922:HIW720925 HSC720922:HSS720925 IBY720922:ICO720925 ILU720922:IMK720925 IVQ720922:IWG720925 JFM720922:JGC720925 JPI720922:JPY720925 JZE720922:JZU720925 KJA720922:KJQ720925 KSW720922:KTM720925 LCS720922:LDI720925 LMO720922:LNE720925 LWK720922:LXA720925 MGG720922:MGW720925 MQC720922:MQS720925 MZY720922:NAO720925 NJU720922:NKK720925 NTQ720922:NUG720925 ODM720922:OEC720925 ONI720922:ONY720925 OXE720922:OXU720925 PHA720922:PHQ720925 PQW720922:PRM720925 QAS720922:QBI720925 QKO720922:QLE720925 QUK720922:QVA720925 REG720922:REW720925 ROC720922:ROS720925 RXY720922:RYO720925 SHU720922:SIK720925 SRQ720922:SSG720925 TBM720922:TCC720925 TLI720922:TLY720925 TVE720922:TVU720925 UFA720922:UFQ720925 UOW720922:UPM720925 UYS720922:UZI720925 VIO720922:VJE720925 VSK720922:VTA720925 WCG720922:WCW720925 WMC720922:WMS720925 WVY720922:WWO720925 JM786458:KC786461 TI786458:TY786461 ADE786458:ADU786461 ANA786458:ANQ786461 AWW786458:AXM786461 BGS786458:BHI786461 BQO786458:BRE786461 CAK786458:CBA786461 CKG786458:CKW786461 CUC786458:CUS786461 DDY786458:DEO786461 DNU786458:DOK786461 DXQ786458:DYG786461 EHM786458:EIC786461 ERI786458:ERY786461 FBE786458:FBU786461 FLA786458:FLQ786461 FUW786458:FVM786461 GES786458:GFI786461 GOO786458:GPE786461 GYK786458:GZA786461 HIG786458:HIW786461 HSC786458:HSS786461 IBY786458:ICO786461 ILU786458:IMK786461 IVQ786458:IWG786461 JFM786458:JGC786461 JPI786458:JPY786461 JZE786458:JZU786461 KJA786458:KJQ786461 KSW786458:KTM786461 LCS786458:LDI786461 LMO786458:LNE786461 LWK786458:LXA786461 MGG786458:MGW786461 MQC786458:MQS786461 MZY786458:NAO786461 NJU786458:NKK786461 NTQ786458:NUG786461 ODM786458:OEC786461 ONI786458:ONY786461 OXE786458:OXU786461 PHA786458:PHQ786461 PQW786458:PRM786461 QAS786458:QBI786461 QKO786458:QLE786461 QUK786458:QVA786461 REG786458:REW786461 ROC786458:ROS786461 RXY786458:RYO786461 SHU786458:SIK786461 SRQ786458:SSG786461 TBM786458:TCC786461 TLI786458:TLY786461 TVE786458:TVU786461 UFA786458:UFQ786461 UOW786458:UPM786461 UYS786458:UZI786461 VIO786458:VJE786461 VSK786458:VTA786461 WCG786458:WCW786461 WMC786458:WMS786461 WVY786458:WWO786461 JM851994:KC851997 TI851994:TY851997 ADE851994:ADU851997 ANA851994:ANQ851997 AWW851994:AXM851997 BGS851994:BHI851997 BQO851994:BRE851997 CAK851994:CBA851997 CKG851994:CKW851997 CUC851994:CUS851997 DDY851994:DEO851997 DNU851994:DOK851997 DXQ851994:DYG851997 EHM851994:EIC851997 ERI851994:ERY851997 FBE851994:FBU851997 FLA851994:FLQ851997 FUW851994:FVM851997 GES851994:GFI851997 GOO851994:GPE851997 GYK851994:GZA851997 HIG851994:HIW851997 HSC851994:HSS851997 IBY851994:ICO851997 ILU851994:IMK851997 IVQ851994:IWG851997 JFM851994:JGC851997 JPI851994:JPY851997 JZE851994:JZU851997 KJA851994:KJQ851997 KSW851994:KTM851997 LCS851994:LDI851997 LMO851994:LNE851997 LWK851994:LXA851997 MGG851994:MGW851997 MQC851994:MQS851997 MZY851994:NAO851997 NJU851994:NKK851997 NTQ851994:NUG851997 ODM851994:OEC851997 ONI851994:ONY851997 OXE851994:OXU851997 PHA851994:PHQ851997 PQW851994:PRM851997 QAS851994:QBI851997 QKO851994:QLE851997 QUK851994:QVA851997 REG851994:REW851997 ROC851994:ROS851997 RXY851994:RYO851997 SHU851994:SIK851997 SRQ851994:SSG851997 TBM851994:TCC851997 TLI851994:TLY851997 TVE851994:TVU851997 UFA851994:UFQ851997 UOW851994:UPM851997 UYS851994:UZI851997 VIO851994:VJE851997 VSK851994:VTA851997 WCG851994:WCW851997 WMC851994:WMS851997 WVY851994:WWO851997 JM917530:KC917533 TI917530:TY917533 ADE917530:ADU917533 ANA917530:ANQ917533 AWW917530:AXM917533 BGS917530:BHI917533 BQO917530:BRE917533 CAK917530:CBA917533 CKG917530:CKW917533 CUC917530:CUS917533 DDY917530:DEO917533 DNU917530:DOK917533 DXQ917530:DYG917533 EHM917530:EIC917533 ERI917530:ERY917533 FBE917530:FBU917533 FLA917530:FLQ917533 FUW917530:FVM917533 GES917530:GFI917533 GOO917530:GPE917533 GYK917530:GZA917533 HIG917530:HIW917533 HSC917530:HSS917533 IBY917530:ICO917533 ILU917530:IMK917533 IVQ917530:IWG917533 JFM917530:JGC917533 JPI917530:JPY917533 JZE917530:JZU917533 KJA917530:KJQ917533 KSW917530:KTM917533 LCS917530:LDI917533 LMO917530:LNE917533 LWK917530:LXA917533 MGG917530:MGW917533 MQC917530:MQS917533 MZY917530:NAO917533 NJU917530:NKK917533 NTQ917530:NUG917533 ODM917530:OEC917533 ONI917530:ONY917533 OXE917530:OXU917533 PHA917530:PHQ917533 PQW917530:PRM917533 QAS917530:QBI917533 QKO917530:QLE917533 QUK917530:QVA917533 REG917530:REW917533 ROC917530:ROS917533 RXY917530:RYO917533 SHU917530:SIK917533 SRQ917530:SSG917533 TBM917530:TCC917533 TLI917530:TLY917533 TVE917530:TVU917533 UFA917530:UFQ917533 UOW917530:UPM917533 UYS917530:UZI917533 VIO917530:VJE917533 VSK917530:VTA917533 WCG917530:WCW917533 WMC917530:WMS917533 WVY917530:WWO917533 JM983066:KC983069 TI983066:TY983069 ADE983066:ADU983069 ANA983066:ANQ983069 AWW983066:AXM983069 BGS983066:BHI983069 BQO983066:BRE983069 CAK983066:CBA983069 CKG983066:CKW983069 CUC983066:CUS983069 DDY983066:DEO983069 DNU983066:DOK983069 DXQ983066:DYG983069 EHM983066:EIC983069 ERI983066:ERY983069 FBE983066:FBU983069 FLA983066:FLQ983069 FUW983066:FVM983069 GES983066:GFI983069 GOO983066:GPE983069 GYK983066:GZA983069 HIG983066:HIW983069 HSC983066:HSS983069 IBY983066:ICO983069 ILU983066:IMK983069 IVQ983066:IWG983069 JFM983066:JGC983069 JPI983066:JPY983069 JZE983066:JZU983069 KJA983066:KJQ983069 KSW983066:KTM983069 LCS983066:LDI983069 LMO983066:LNE983069 LWK983066:LXA983069 MGG983066:MGW983069 MQC983066:MQS983069 MZY983066:NAO983069 NJU983066:NKK983069 NTQ983066:NUG983069 ODM983066:OEC983069 ONI983066:ONY983069 OXE983066:OXU983069 PHA983066:PHQ983069 PQW983066:PRM983069 QAS983066:QBI983069 QKO983066:QLE983069 QUK983066:QVA983069 REG983066:REW983069 ROC983066:ROS983069 RXY983066:RYO983069 SHU983066:SIK983069 SRQ983066:SSG983069 TBM983066:TCC983069 TLI983066:TLY983069 TVE983066:TVU983069 UFA983066:UFQ983069 UOW983066:UPM983069 UYS983066:UZI983069 VIO983066:VJE983069 VSK983066:VTA983069 WCG983066:WCW983069 WMC983066:WMS983069 WVY983066:WWO983069 WVY983062:WWO983064 JM65558:KC65560 TI65558:TY65560 ADE65558:ADU65560 ANA65558:ANQ65560 AWW65558:AXM65560 BGS65558:BHI65560 BQO65558:BRE65560 CAK65558:CBA65560 CKG65558:CKW65560 CUC65558:CUS65560 DDY65558:DEO65560 DNU65558:DOK65560 DXQ65558:DYG65560 EHM65558:EIC65560 ERI65558:ERY65560 FBE65558:FBU65560 FLA65558:FLQ65560 FUW65558:FVM65560 GES65558:GFI65560 GOO65558:GPE65560 GYK65558:GZA65560 HIG65558:HIW65560 HSC65558:HSS65560 IBY65558:ICO65560 ILU65558:IMK65560 IVQ65558:IWG65560 JFM65558:JGC65560 JPI65558:JPY65560 JZE65558:JZU65560 KJA65558:KJQ65560 KSW65558:KTM65560 LCS65558:LDI65560 LMO65558:LNE65560 LWK65558:LXA65560 MGG65558:MGW65560 MQC65558:MQS65560 MZY65558:NAO65560 NJU65558:NKK65560 NTQ65558:NUG65560 ODM65558:OEC65560 ONI65558:ONY65560 OXE65558:OXU65560 PHA65558:PHQ65560 PQW65558:PRM65560 QAS65558:QBI65560 QKO65558:QLE65560 QUK65558:QVA65560 REG65558:REW65560 ROC65558:ROS65560 RXY65558:RYO65560 SHU65558:SIK65560 SRQ65558:SSG65560 TBM65558:TCC65560 TLI65558:TLY65560 TVE65558:TVU65560 UFA65558:UFQ65560 UOW65558:UPM65560 UYS65558:UZI65560 VIO65558:VJE65560 VSK65558:VTA65560 WCG65558:WCW65560 WMC65558:WMS65560 WVY65558:WWO65560 JM131094:KC131096 TI131094:TY131096 ADE131094:ADU131096 ANA131094:ANQ131096 AWW131094:AXM131096 BGS131094:BHI131096 BQO131094:BRE131096 CAK131094:CBA131096 CKG131094:CKW131096 CUC131094:CUS131096 DDY131094:DEO131096 DNU131094:DOK131096 DXQ131094:DYG131096 EHM131094:EIC131096 ERI131094:ERY131096 FBE131094:FBU131096 FLA131094:FLQ131096 FUW131094:FVM131096 GES131094:GFI131096 GOO131094:GPE131096 GYK131094:GZA131096 HIG131094:HIW131096 HSC131094:HSS131096 IBY131094:ICO131096 ILU131094:IMK131096 IVQ131094:IWG131096 JFM131094:JGC131096 JPI131094:JPY131096 JZE131094:JZU131096 KJA131094:KJQ131096 KSW131094:KTM131096 LCS131094:LDI131096 LMO131094:LNE131096 LWK131094:LXA131096 MGG131094:MGW131096 MQC131094:MQS131096 MZY131094:NAO131096 NJU131094:NKK131096 NTQ131094:NUG131096 ODM131094:OEC131096 ONI131094:ONY131096 OXE131094:OXU131096 PHA131094:PHQ131096 PQW131094:PRM131096 QAS131094:QBI131096 QKO131094:QLE131096 QUK131094:QVA131096 REG131094:REW131096 ROC131094:ROS131096 RXY131094:RYO131096 SHU131094:SIK131096 SRQ131094:SSG131096 TBM131094:TCC131096 TLI131094:TLY131096 TVE131094:TVU131096 UFA131094:UFQ131096 UOW131094:UPM131096 UYS131094:UZI131096 VIO131094:VJE131096 VSK131094:VTA131096 WCG131094:WCW131096 WMC131094:WMS131096 WVY131094:WWO131096 JM196630:KC196632 TI196630:TY196632 ADE196630:ADU196632 ANA196630:ANQ196632 AWW196630:AXM196632 BGS196630:BHI196632 BQO196630:BRE196632 CAK196630:CBA196632 CKG196630:CKW196632 CUC196630:CUS196632 DDY196630:DEO196632 DNU196630:DOK196632 DXQ196630:DYG196632 EHM196630:EIC196632 ERI196630:ERY196632 FBE196630:FBU196632 FLA196630:FLQ196632 FUW196630:FVM196632 GES196630:GFI196632 GOO196630:GPE196632 GYK196630:GZA196632 HIG196630:HIW196632 HSC196630:HSS196632 IBY196630:ICO196632 ILU196630:IMK196632 IVQ196630:IWG196632 JFM196630:JGC196632 JPI196630:JPY196632 JZE196630:JZU196632 KJA196630:KJQ196632 KSW196630:KTM196632 LCS196630:LDI196632 LMO196630:LNE196632 LWK196630:LXA196632 MGG196630:MGW196632 MQC196630:MQS196632 MZY196630:NAO196632 NJU196630:NKK196632 NTQ196630:NUG196632 ODM196630:OEC196632 ONI196630:ONY196632 OXE196630:OXU196632 PHA196630:PHQ196632 PQW196630:PRM196632 QAS196630:QBI196632 QKO196630:QLE196632 QUK196630:QVA196632 REG196630:REW196632 ROC196630:ROS196632 RXY196630:RYO196632 SHU196630:SIK196632 SRQ196630:SSG196632 TBM196630:TCC196632 TLI196630:TLY196632 TVE196630:TVU196632 UFA196630:UFQ196632 UOW196630:UPM196632 UYS196630:UZI196632 VIO196630:VJE196632 VSK196630:VTA196632 WCG196630:WCW196632 WMC196630:WMS196632 WVY196630:WWO196632 JM262166:KC262168 TI262166:TY262168 ADE262166:ADU262168 ANA262166:ANQ262168 AWW262166:AXM262168 BGS262166:BHI262168 BQO262166:BRE262168 CAK262166:CBA262168 CKG262166:CKW262168 CUC262166:CUS262168 DDY262166:DEO262168 DNU262166:DOK262168 DXQ262166:DYG262168 EHM262166:EIC262168 ERI262166:ERY262168 FBE262166:FBU262168 FLA262166:FLQ262168 FUW262166:FVM262168 GES262166:GFI262168 GOO262166:GPE262168 GYK262166:GZA262168 HIG262166:HIW262168 HSC262166:HSS262168 IBY262166:ICO262168 ILU262166:IMK262168 IVQ262166:IWG262168 JFM262166:JGC262168 JPI262166:JPY262168 JZE262166:JZU262168 KJA262166:KJQ262168 KSW262166:KTM262168 LCS262166:LDI262168 LMO262166:LNE262168 LWK262166:LXA262168 MGG262166:MGW262168 MQC262166:MQS262168 MZY262166:NAO262168 NJU262166:NKK262168 NTQ262166:NUG262168 ODM262166:OEC262168 ONI262166:ONY262168 OXE262166:OXU262168 PHA262166:PHQ262168 PQW262166:PRM262168 QAS262166:QBI262168 QKO262166:QLE262168 QUK262166:QVA262168 REG262166:REW262168 ROC262166:ROS262168 RXY262166:RYO262168 SHU262166:SIK262168 SRQ262166:SSG262168 TBM262166:TCC262168 TLI262166:TLY262168 TVE262166:TVU262168 UFA262166:UFQ262168 UOW262166:UPM262168 UYS262166:UZI262168 VIO262166:VJE262168 VSK262166:VTA262168 WCG262166:WCW262168 WMC262166:WMS262168 WVY262166:WWO262168 JM327702:KC327704 TI327702:TY327704 ADE327702:ADU327704 ANA327702:ANQ327704 AWW327702:AXM327704 BGS327702:BHI327704 BQO327702:BRE327704 CAK327702:CBA327704 CKG327702:CKW327704 CUC327702:CUS327704 DDY327702:DEO327704 DNU327702:DOK327704 DXQ327702:DYG327704 EHM327702:EIC327704 ERI327702:ERY327704 FBE327702:FBU327704 FLA327702:FLQ327704 FUW327702:FVM327704 GES327702:GFI327704 GOO327702:GPE327704 GYK327702:GZA327704 HIG327702:HIW327704 HSC327702:HSS327704 IBY327702:ICO327704 ILU327702:IMK327704 IVQ327702:IWG327704 JFM327702:JGC327704 JPI327702:JPY327704 JZE327702:JZU327704 KJA327702:KJQ327704 KSW327702:KTM327704 LCS327702:LDI327704 LMO327702:LNE327704 LWK327702:LXA327704 MGG327702:MGW327704 MQC327702:MQS327704 MZY327702:NAO327704 NJU327702:NKK327704 NTQ327702:NUG327704 ODM327702:OEC327704 ONI327702:ONY327704 OXE327702:OXU327704 PHA327702:PHQ327704 PQW327702:PRM327704 QAS327702:QBI327704 QKO327702:QLE327704 QUK327702:QVA327704 REG327702:REW327704 ROC327702:ROS327704 RXY327702:RYO327704 SHU327702:SIK327704 SRQ327702:SSG327704 TBM327702:TCC327704 TLI327702:TLY327704 TVE327702:TVU327704 UFA327702:UFQ327704 UOW327702:UPM327704 UYS327702:UZI327704 VIO327702:VJE327704 VSK327702:VTA327704 WCG327702:WCW327704 WMC327702:WMS327704 WVY327702:WWO327704 JM393238:KC393240 TI393238:TY393240 ADE393238:ADU393240 ANA393238:ANQ393240 AWW393238:AXM393240 BGS393238:BHI393240 BQO393238:BRE393240 CAK393238:CBA393240 CKG393238:CKW393240 CUC393238:CUS393240 DDY393238:DEO393240 DNU393238:DOK393240 DXQ393238:DYG393240 EHM393238:EIC393240 ERI393238:ERY393240 FBE393238:FBU393240 FLA393238:FLQ393240 FUW393238:FVM393240 GES393238:GFI393240 GOO393238:GPE393240 GYK393238:GZA393240 HIG393238:HIW393240 HSC393238:HSS393240 IBY393238:ICO393240 ILU393238:IMK393240 IVQ393238:IWG393240 JFM393238:JGC393240 JPI393238:JPY393240 JZE393238:JZU393240 KJA393238:KJQ393240 KSW393238:KTM393240 LCS393238:LDI393240 LMO393238:LNE393240 LWK393238:LXA393240 MGG393238:MGW393240 MQC393238:MQS393240 MZY393238:NAO393240 NJU393238:NKK393240 NTQ393238:NUG393240 ODM393238:OEC393240 ONI393238:ONY393240 OXE393238:OXU393240 PHA393238:PHQ393240 PQW393238:PRM393240 QAS393238:QBI393240 QKO393238:QLE393240 QUK393238:QVA393240 REG393238:REW393240 ROC393238:ROS393240 RXY393238:RYO393240 SHU393238:SIK393240 SRQ393238:SSG393240 TBM393238:TCC393240 TLI393238:TLY393240 TVE393238:TVU393240 UFA393238:UFQ393240 UOW393238:UPM393240 UYS393238:UZI393240 VIO393238:VJE393240 VSK393238:VTA393240 WCG393238:WCW393240 WMC393238:WMS393240 WVY393238:WWO393240 JM458774:KC458776 TI458774:TY458776 ADE458774:ADU458776 ANA458774:ANQ458776 AWW458774:AXM458776 BGS458774:BHI458776 BQO458774:BRE458776 CAK458774:CBA458776 CKG458774:CKW458776 CUC458774:CUS458776 DDY458774:DEO458776 DNU458774:DOK458776 DXQ458774:DYG458776 EHM458774:EIC458776 ERI458774:ERY458776 FBE458774:FBU458776 FLA458774:FLQ458776 FUW458774:FVM458776 GES458774:GFI458776 GOO458774:GPE458776 GYK458774:GZA458776 HIG458774:HIW458776 HSC458774:HSS458776 IBY458774:ICO458776 ILU458774:IMK458776 IVQ458774:IWG458776 JFM458774:JGC458776 JPI458774:JPY458776 JZE458774:JZU458776 KJA458774:KJQ458776 KSW458774:KTM458776 LCS458774:LDI458776 LMO458774:LNE458776 LWK458774:LXA458776 MGG458774:MGW458776 MQC458774:MQS458776 MZY458774:NAO458776 NJU458774:NKK458776 NTQ458774:NUG458776 ODM458774:OEC458776 ONI458774:ONY458776 OXE458774:OXU458776 PHA458774:PHQ458776 PQW458774:PRM458776 QAS458774:QBI458776 QKO458774:QLE458776 QUK458774:QVA458776 REG458774:REW458776 ROC458774:ROS458776 RXY458774:RYO458776 SHU458774:SIK458776 SRQ458774:SSG458776 TBM458774:TCC458776 TLI458774:TLY458776 TVE458774:TVU458776 UFA458774:UFQ458776 UOW458774:UPM458776 UYS458774:UZI458776 VIO458774:VJE458776 VSK458774:VTA458776 WCG458774:WCW458776 WMC458774:WMS458776 WVY458774:WWO458776 JM524310:KC524312 TI524310:TY524312 ADE524310:ADU524312 ANA524310:ANQ524312 AWW524310:AXM524312 BGS524310:BHI524312 BQO524310:BRE524312 CAK524310:CBA524312 CKG524310:CKW524312 CUC524310:CUS524312 DDY524310:DEO524312 DNU524310:DOK524312 DXQ524310:DYG524312 EHM524310:EIC524312 ERI524310:ERY524312 FBE524310:FBU524312 FLA524310:FLQ524312 FUW524310:FVM524312 GES524310:GFI524312 GOO524310:GPE524312 GYK524310:GZA524312 HIG524310:HIW524312 HSC524310:HSS524312 IBY524310:ICO524312 ILU524310:IMK524312 IVQ524310:IWG524312 JFM524310:JGC524312 JPI524310:JPY524312 JZE524310:JZU524312 KJA524310:KJQ524312 KSW524310:KTM524312 LCS524310:LDI524312 LMO524310:LNE524312 LWK524310:LXA524312 MGG524310:MGW524312 MQC524310:MQS524312 MZY524310:NAO524312 NJU524310:NKK524312 NTQ524310:NUG524312 ODM524310:OEC524312 ONI524310:ONY524312 OXE524310:OXU524312 PHA524310:PHQ524312 PQW524310:PRM524312 QAS524310:QBI524312 QKO524310:QLE524312 QUK524310:QVA524312 REG524310:REW524312 ROC524310:ROS524312 RXY524310:RYO524312 SHU524310:SIK524312 SRQ524310:SSG524312 TBM524310:TCC524312 TLI524310:TLY524312 TVE524310:TVU524312 UFA524310:UFQ524312 UOW524310:UPM524312 UYS524310:UZI524312 VIO524310:VJE524312 VSK524310:VTA524312 WCG524310:WCW524312 WMC524310:WMS524312 WVY524310:WWO524312 JM589846:KC589848 TI589846:TY589848 ADE589846:ADU589848 ANA589846:ANQ589848 AWW589846:AXM589848 BGS589846:BHI589848 BQO589846:BRE589848 CAK589846:CBA589848 CKG589846:CKW589848 CUC589846:CUS589848 DDY589846:DEO589848 DNU589846:DOK589848 DXQ589846:DYG589848 EHM589846:EIC589848 ERI589846:ERY589848 FBE589846:FBU589848 FLA589846:FLQ589848 FUW589846:FVM589848 GES589846:GFI589848 GOO589846:GPE589848 GYK589846:GZA589848 HIG589846:HIW589848 HSC589846:HSS589848 IBY589846:ICO589848 ILU589846:IMK589848 IVQ589846:IWG589848 JFM589846:JGC589848 JPI589846:JPY589848 JZE589846:JZU589848 KJA589846:KJQ589848 KSW589846:KTM589848 LCS589846:LDI589848 LMO589846:LNE589848 LWK589846:LXA589848 MGG589846:MGW589848 MQC589846:MQS589848 MZY589846:NAO589848 NJU589846:NKK589848 NTQ589846:NUG589848 ODM589846:OEC589848 ONI589846:ONY589848 OXE589846:OXU589848 PHA589846:PHQ589848 PQW589846:PRM589848 QAS589846:QBI589848 QKO589846:QLE589848 QUK589846:QVA589848 REG589846:REW589848 ROC589846:ROS589848 RXY589846:RYO589848 SHU589846:SIK589848 SRQ589846:SSG589848 TBM589846:TCC589848 TLI589846:TLY589848 TVE589846:TVU589848 UFA589846:UFQ589848 UOW589846:UPM589848 UYS589846:UZI589848 VIO589846:VJE589848 VSK589846:VTA589848 WCG589846:WCW589848 WMC589846:WMS589848 WVY589846:WWO589848 JM655382:KC655384 TI655382:TY655384 ADE655382:ADU655384 ANA655382:ANQ655384 AWW655382:AXM655384 BGS655382:BHI655384 BQO655382:BRE655384 CAK655382:CBA655384 CKG655382:CKW655384 CUC655382:CUS655384 DDY655382:DEO655384 DNU655382:DOK655384 DXQ655382:DYG655384 EHM655382:EIC655384 ERI655382:ERY655384 FBE655382:FBU655384 FLA655382:FLQ655384 FUW655382:FVM655384 GES655382:GFI655384 GOO655382:GPE655384 GYK655382:GZA655384 HIG655382:HIW655384 HSC655382:HSS655384 IBY655382:ICO655384 ILU655382:IMK655384 IVQ655382:IWG655384 JFM655382:JGC655384 JPI655382:JPY655384 JZE655382:JZU655384 KJA655382:KJQ655384 KSW655382:KTM655384 LCS655382:LDI655384 LMO655382:LNE655384 LWK655382:LXA655384 MGG655382:MGW655384 MQC655382:MQS655384 MZY655382:NAO655384 NJU655382:NKK655384 NTQ655382:NUG655384 ODM655382:OEC655384 ONI655382:ONY655384 OXE655382:OXU655384 PHA655382:PHQ655384 PQW655382:PRM655384 QAS655382:QBI655384 QKO655382:QLE655384 QUK655382:QVA655384 REG655382:REW655384 ROC655382:ROS655384 RXY655382:RYO655384 SHU655382:SIK655384 SRQ655382:SSG655384 TBM655382:TCC655384 TLI655382:TLY655384 TVE655382:TVU655384 UFA655382:UFQ655384 UOW655382:UPM655384 UYS655382:UZI655384 VIO655382:VJE655384 VSK655382:VTA655384 WCG655382:WCW655384 WMC655382:WMS655384 WVY655382:WWO655384 JM720918:KC720920 TI720918:TY720920 ADE720918:ADU720920 ANA720918:ANQ720920 AWW720918:AXM720920 BGS720918:BHI720920 BQO720918:BRE720920 CAK720918:CBA720920 CKG720918:CKW720920 CUC720918:CUS720920 DDY720918:DEO720920 DNU720918:DOK720920 DXQ720918:DYG720920 EHM720918:EIC720920 ERI720918:ERY720920 FBE720918:FBU720920 FLA720918:FLQ720920 FUW720918:FVM720920 GES720918:GFI720920 GOO720918:GPE720920 GYK720918:GZA720920 HIG720918:HIW720920 HSC720918:HSS720920 IBY720918:ICO720920 ILU720918:IMK720920 IVQ720918:IWG720920 JFM720918:JGC720920 JPI720918:JPY720920 JZE720918:JZU720920 KJA720918:KJQ720920 KSW720918:KTM720920 LCS720918:LDI720920 LMO720918:LNE720920 LWK720918:LXA720920 MGG720918:MGW720920 MQC720918:MQS720920 MZY720918:NAO720920 NJU720918:NKK720920 NTQ720918:NUG720920 ODM720918:OEC720920 ONI720918:ONY720920 OXE720918:OXU720920 PHA720918:PHQ720920 PQW720918:PRM720920 QAS720918:QBI720920 QKO720918:QLE720920 QUK720918:QVA720920 REG720918:REW720920 ROC720918:ROS720920 RXY720918:RYO720920 SHU720918:SIK720920 SRQ720918:SSG720920 TBM720918:TCC720920 TLI720918:TLY720920 TVE720918:TVU720920 UFA720918:UFQ720920 UOW720918:UPM720920 UYS720918:UZI720920 VIO720918:VJE720920 VSK720918:VTA720920 WCG720918:WCW720920 WMC720918:WMS720920 WVY720918:WWO720920 JM786454:KC786456 TI786454:TY786456 ADE786454:ADU786456 ANA786454:ANQ786456 AWW786454:AXM786456 BGS786454:BHI786456 BQO786454:BRE786456 CAK786454:CBA786456 CKG786454:CKW786456 CUC786454:CUS786456 DDY786454:DEO786456 DNU786454:DOK786456 DXQ786454:DYG786456 EHM786454:EIC786456 ERI786454:ERY786456 FBE786454:FBU786456 FLA786454:FLQ786456 FUW786454:FVM786456 GES786454:GFI786456 GOO786454:GPE786456 GYK786454:GZA786456 HIG786454:HIW786456 HSC786454:HSS786456 IBY786454:ICO786456 ILU786454:IMK786456 IVQ786454:IWG786456 JFM786454:JGC786456 JPI786454:JPY786456 JZE786454:JZU786456 KJA786454:KJQ786456 KSW786454:KTM786456 LCS786454:LDI786456 LMO786454:LNE786456 LWK786454:LXA786456 MGG786454:MGW786456 MQC786454:MQS786456 MZY786454:NAO786456 NJU786454:NKK786456 NTQ786454:NUG786456 ODM786454:OEC786456 ONI786454:ONY786456 OXE786454:OXU786456 PHA786454:PHQ786456 PQW786454:PRM786456 QAS786454:QBI786456 QKO786454:QLE786456 QUK786454:QVA786456 REG786454:REW786456 ROC786454:ROS786456 RXY786454:RYO786456 SHU786454:SIK786456 SRQ786454:SSG786456 TBM786454:TCC786456 TLI786454:TLY786456 TVE786454:TVU786456 UFA786454:UFQ786456 UOW786454:UPM786456 UYS786454:UZI786456 VIO786454:VJE786456 VSK786454:VTA786456 WCG786454:WCW786456 WMC786454:WMS786456 WVY786454:WWO786456 JM851990:KC851992 TI851990:TY851992 ADE851990:ADU851992 ANA851990:ANQ851992 AWW851990:AXM851992 BGS851990:BHI851992 BQO851990:BRE851992 CAK851990:CBA851992 CKG851990:CKW851992 CUC851990:CUS851992 DDY851990:DEO851992 DNU851990:DOK851992 DXQ851990:DYG851992 EHM851990:EIC851992 ERI851990:ERY851992 FBE851990:FBU851992 FLA851990:FLQ851992 FUW851990:FVM851992 GES851990:GFI851992 GOO851990:GPE851992 GYK851990:GZA851992 HIG851990:HIW851992 HSC851990:HSS851992 IBY851990:ICO851992 ILU851990:IMK851992 IVQ851990:IWG851992 JFM851990:JGC851992 JPI851990:JPY851992 JZE851990:JZU851992 KJA851990:KJQ851992 KSW851990:KTM851992 LCS851990:LDI851992 LMO851990:LNE851992 LWK851990:LXA851992 MGG851990:MGW851992 MQC851990:MQS851992 MZY851990:NAO851992 NJU851990:NKK851992 NTQ851990:NUG851992 ODM851990:OEC851992 ONI851990:ONY851992 OXE851990:OXU851992 PHA851990:PHQ851992 PQW851990:PRM851992 QAS851990:QBI851992 QKO851990:QLE851992 QUK851990:QVA851992 REG851990:REW851992 ROC851990:ROS851992 RXY851990:RYO851992 SHU851990:SIK851992 SRQ851990:SSG851992 TBM851990:TCC851992 TLI851990:TLY851992 TVE851990:TVU851992 UFA851990:UFQ851992 UOW851990:UPM851992 UYS851990:UZI851992 VIO851990:VJE851992 VSK851990:VTA851992 WCG851990:WCW851992 WMC851990:WMS851992 WVY851990:WWO851992 JM917526:KC917528 TI917526:TY917528 ADE917526:ADU917528 ANA917526:ANQ917528 AWW917526:AXM917528 BGS917526:BHI917528 BQO917526:BRE917528 CAK917526:CBA917528 CKG917526:CKW917528 CUC917526:CUS917528 DDY917526:DEO917528 DNU917526:DOK917528 DXQ917526:DYG917528 EHM917526:EIC917528 ERI917526:ERY917528 FBE917526:FBU917528 FLA917526:FLQ917528 FUW917526:FVM917528 GES917526:GFI917528 GOO917526:GPE917528 GYK917526:GZA917528 HIG917526:HIW917528 HSC917526:HSS917528 IBY917526:ICO917528 ILU917526:IMK917528 IVQ917526:IWG917528 JFM917526:JGC917528 JPI917526:JPY917528 JZE917526:JZU917528 KJA917526:KJQ917528 KSW917526:KTM917528 LCS917526:LDI917528 LMO917526:LNE917528 LWK917526:LXA917528 MGG917526:MGW917528 MQC917526:MQS917528 MZY917526:NAO917528 NJU917526:NKK917528 NTQ917526:NUG917528 ODM917526:OEC917528 ONI917526:ONY917528 OXE917526:OXU917528 PHA917526:PHQ917528 PQW917526:PRM917528 QAS917526:QBI917528 QKO917526:QLE917528 QUK917526:QVA917528 REG917526:REW917528 ROC917526:ROS917528 RXY917526:RYO917528 SHU917526:SIK917528 SRQ917526:SSG917528 TBM917526:TCC917528 TLI917526:TLY917528 TVE917526:TVU917528 UFA917526:UFQ917528 UOW917526:UPM917528 UYS917526:UZI917528 VIO917526:VJE917528 VSK917526:VTA917528 WCG917526:WCW917528 WMC917526:WMS917528 WVY917526:WWO917528 JM983062:KC983064 TI983062:TY983064 ADE983062:ADU983064 ANA983062:ANQ983064 AWW983062:AXM983064 BGS983062:BHI983064 BQO983062:BRE983064 CAK983062:CBA983064 CKG983062:CKW983064 CUC983062:CUS983064 DDY983062:DEO983064 DNU983062:DOK983064 DXQ983062:DYG983064 EHM983062:EIC983064 ERI983062:ERY983064 FBE983062:FBU983064 FLA983062:FLQ983064 FUW983062:FVM983064 GES983062:GFI983064 GOO983062:GPE983064 GYK983062:GZA983064 HIG983062:HIW983064 HSC983062:HSS983064 IBY983062:ICO983064 ILU983062:IMK983064 IVQ983062:IWG983064 JFM983062:JGC983064 JPI983062:JPY983064 JZE983062:JZU983064 KJA983062:KJQ983064 KSW983062:KTM983064 LCS983062:LDI983064 LMO983062:LNE983064 LWK983062:LXA983064 MGG983062:MGW983064 MQC983062:MQS983064 MZY983062:NAO983064 NJU983062:NKK983064 NTQ983062:NUG983064 ODM983062:OEC983064 ONI983062:ONY983064 OXE983062:OXU983064 PHA983062:PHQ983064 PQW983062:PRM983064 QAS983062:QBI983064 QKO983062:QLE983064 QUK983062:QVA983064 REG983062:REW983064 ROC983062:ROS983064 RXY983062:RYO983064 SHU983062:SIK983064 SRQ983062:SSG983064 TBM983062:TCC983064 TLI983062:TLY983064 TVE983062:TVU983064 UFA983062:UFQ983064 UOW983062:UPM983064 UYS983062:UZI983064 VIO983062:VJE983064 VSK983062:VTA983064 WCG983062:WCW983064 WMC983062:WMS98306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AM27:AN28 AM26 L983062:AN983064 L917526:AN917528 L851990:AN851992 L786454:AN786456 L720918:AN720920 L655382:AN655384 L589846:AN589848 L524310:AN524312 L458774:AN458776 L393238:AN393240 L327702:AN327704 L262166:AN262168 L196630:AN196632 L131094:AN131096 L65558:AN65560 L983066:AN983069 L917530:AN917533 L851994:AN851997 L786458:AN786461 L720922:AN720925 L655386:AN655389 L589850:AN589853 L524314:AN524317 L458778:AN458781 L393242:AN393245 L327706:AN327709 L262170:AN262173 L196634:AN196637 L131098:AN131101 L65562:AN65565 L26:AL28"/>
    <dataValidation type="list" allowBlank="1" showInputMessage="1" showErrorMessage="1" errorTitle="Ошибка" error="Выберите значение из списка" sqref="WWB98305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O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O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O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O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O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O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O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O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O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O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O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O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O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O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O23 AA65554 AA131090 AA196626 AA262162 AA327698 AA393234 AA458770 AA524306 AA589842 AA655378 AA720914 AA786450 AA851986 AA917522 AA983058 AA23">
      <formula1>kind_of_cons</formula1>
    </dataValidation>
    <dataValidation type="textLength" operator="lessThanOrEqual" allowBlank="1" showInputMessage="1" showErrorMessage="1" errorTitle="Ошибка" error="Допускается ввод не более 900 символов!" sqref="WWO983053:WWO98305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549:AN65555 KC65549:KC65555 TY65549:TY65555 ADU65549:ADU65555 ANQ65549:ANQ65555 AXM65549:AXM65555 BHI65549:BHI65555 BRE65549:BRE65555 CBA65549:CBA65555 CKW65549:CKW65555 CUS65549:CUS65555 DEO65549:DEO65555 DOK65549:DOK65555 DYG65549:DYG65555 EIC65549:EIC65555 ERY65549:ERY65555 FBU65549:FBU65555 FLQ65549:FLQ65555 FVM65549:FVM65555 GFI65549:GFI65555 GPE65549:GPE65555 GZA65549:GZA65555 HIW65549:HIW65555 HSS65549:HSS65555 ICO65549:ICO65555 IMK65549:IMK65555 IWG65549:IWG65555 JGC65549:JGC65555 JPY65549:JPY65555 JZU65549:JZU65555 KJQ65549:KJQ65555 KTM65549:KTM65555 LDI65549:LDI65555 LNE65549:LNE65555 LXA65549:LXA65555 MGW65549:MGW65555 MQS65549:MQS65555 NAO65549:NAO65555 NKK65549:NKK65555 NUG65549:NUG65555 OEC65549:OEC65555 ONY65549:ONY65555 OXU65549:OXU65555 PHQ65549:PHQ65555 PRM65549:PRM65555 QBI65549:QBI65555 QLE65549:QLE65555 QVA65549:QVA65555 REW65549:REW65555 ROS65549:ROS65555 RYO65549:RYO65555 SIK65549:SIK65555 SSG65549:SSG65555 TCC65549:TCC65555 TLY65549:TLY65555 TVU65549:TVU65555 UFQ65549:UFQ65555 UPM65549:UPM65555 UZI65549:UZI65555 VJE65549:VJE65555 VTA65549:VTA65555 WCW65549:WCW65555 WMS65549:WMS65555 WWO65549:WWO65555 AN131085:AN131091 KC131085:KC131091 TY131085:TY131091 ADU131085:ADU131091 ANQ131085:ANQ131091 AXM131085:AXM131091 BHI131085:BHI131091 BRE131085:BRE131091 CBA131085:CBA131091 CKW131085:CKW131091 CUS131085:CUS131091 DEO131085:DEO131091 DOK131085:DOK131091 DYG131085:DYG131091 EIC131085:EIC131091 ERY131085:ERY131091 FBU131085:FBU131091 FLQ131085:FLQ131091 FVM131085:FVM131091 GFI131085:GFI131091 GPE131085:GPE131091 GZA131085:GZA131091 HIW131085:HIW131091 HSS131085:HSS131091 ICO131085:ICO131091 IMK131085:IMK131091 IWG131085:IWG131091 JGC131085:JGC131091 JPY131085:JPY131091 JZU131085:JZU131091 KJQ131085:KJQ131091 KTM131085:KTM131091 LDI131085:LDI131091 LNE131085:LNE131091 LXA131085:LXA131091 MGW131085:MGW131091 MQS131085:MQS131091 NAO131085:NAO131091 NKK131085:NKK131091 NUG131085:NUG131091 OEC131085:OEC131091 ONY131085:ONY131091 OXU131085:OXU131091 PHQ131085:PHQ131091 PRM131085:PRM131091 QBI131085:QBI131091 QLE131085:QLE131091 QVA131085:QVA131091 REW131085:REW131091 ROS131085:ROS131091 RYO131085:RYO131091 SIK131085:SIK131091 SSG131085:SSG131091 TCC131085:TCC131091 TLY131085:TLY131091 TVU131085:TVU131091 UFQ131085:UFQ131091 UPM131085:UPM131091 UZI131085:UZI131091 VJE131085:VJE131091 VTA131085:VTA131091 WCW131085:WCW131091 WMS131085:WMS131091 WWO131085:WWO131091 AN196621:AN196627 KC196621:KC196627 TY196621:TY196627 ADU196621:ADU196627 ANQ196621:ANQ196627 AXM196621:AXM196627 BHI196621:BHI196627 BRE196621:BRE196627 CBA196621:CBA196627 CKW196621:CKW196627 CUS196621:CUS196627 DEO196621:DEO196627 DOK196621:DOK196627 DYG196621:DYG196627 EIC196621:EIC196627 ERY196621:ERY196627 FBU196621:FBU196627 FLQ196621:FLQ196627 FVM196621:FVM196627 GFI196621:GFI196627 GPE196621:GPE196627 GZA196621:GZA196627 HIW196621:HIW196627 HSS196621:HSS196627 ICO196621:ICO196627 IMK196621:IMK196627 IWG196621:IWG196627 JGC196621:JGC196627 JPY196621:JPY196627 JZU196621:JZU196627 KJQ196621:KJQ196627 KTM196621:KTM196627 LDI196621:LDI196627 LNE196621:LNE196627 LXA196621:LXA196627 MGW196621:MGW196627 MQS196621:MQS196627 NAO196621:NAO196627 NKK196621:NKK196627 NUG196621:NUG196627 OEC196621:OEC196627 ONY196621:ONY196627 OXU196621:OXU196627 PHQ196621:PHQ196627 PRM196621:PRM196627 QBI196621:QBI196627 QLE196621:QLE196627 QVA196621:QVA196627 REW196621:REW196627 ROS196621:ROS196627 RYO196621:RYO196627 SIK196621:SIK196627 SSG196621:SSG196627 TCC196621:TCC196627 TLY196621:TLY196627 TVU196621:TVU196627 UFQ196621:UFQ196627 UPM196621:UPM196627 UZI196621:UZI196627 VJE196621:VJE196627 VTA196621:VTA196627 WCW196621:WCW196627 WMS196621:WMS196627 WWO196621:WWO196627 AN262157:AN262163 KC262157:KC262163 TY262157:TY262163 ADU262157:ADU262163 ANQ262157:ANQ262163 AXM262157:AXM262163 BHI262157:BHI262163 BRE262157:BRE262163 CBA262157:CBA262163 CKW262157:CKW262163 CUS262157:CUS262163 DEO262157:DEO262163 DOK262157:DOK262163 DYG262157:DYG262163 EIC262157:EIC262163 ERY262157:ERY262163 FBU262157:FBU262163 FLQ262157:FLQ262163 FVM262157:FVM262163 GFI262157:GFI262163 GPE262157:GPE262163 GZA262157:GZA262163 HIW262157:HIW262163 HSS262157:HSS262163 ICO262157:ICO262163 IMK262157:IMK262163 IWG262157:IWG262163 JGC262157:JGC262163 JPY262157:JPY262163 JZU262157:JZU262163 KJQ262157:KJQ262163 KTM262157:KTM262163 LDI262157:LDI262163 LNE262157:LNE262163 LXA262157:LXA262163 MGW262157:MGW262163 MQS262157:MQS262163 NAO262157:NAO262163 NKK262157:NKK262163 NUG262157:NUG262163 OEC262157:OEC262163 ONY262157:ONY262163 OXU262157:OXU262163 PHQ262157:PHQ262163 PRM262157:PRM262163 QBI262157:QBI262163 QLE262157:QLE262163 QVA262157:QVA262163 REW262157:REW262163 ROS262157:ROS262163 RYO262157:RYO262163 SIK262157:SIK262163 SSG262157:SSG262163 TCC262157:TCC262163 TLY262157:TLY262163 TVU262157:TVU262163 UFQ262157:UFQ262163 UPM262157:UPM262163 UZI262157:UZI262163 VJE262157:VJE262163 VTA262157:VTA262163 WCW262157:WCW262163 WMS262157:WMS262163 WWO262157:WWO262163 AN327693:AN327699 KC327693:KC327699 TY327693:TY327699 ADU327693:ADU327699 ANQ327693:ANQ327699 AXM327693:AXM327699 BHI327693:BHI327699 BRE327693:BRE327699 CBA327693:CBA327699 CKW327693:CKW327699 CUS327693:CUS327699 DEO327693:DEO327699 DOK327693:DOK327699 DYG327693:DYG327699 EIC327693:EIC327699 ERY327693:ERY327699 FBU327693:FBU327699 FLQ327693:FLQ327699 FVM327693:FVM327699 GFI327693:GFI327699 GPE327693:GPE327699 GZA327693:GZA327699 HIW327693:HIW327699 HSS327693:HSS327699 ICO327693:ICO327699 IMK327693:IMK327699 IWG327693:IWG327699 JGC327693:JGC327699 JPY327693:JPY327699 JZU327693:JZU327699 KJQ327693:KJQ327699 KTM327693:KTM327699 LDI327693:LDI327699 LNE327693:LNE327699 LXA327693:LXA327699 MGW327693:MGW327699 MQS327693:MQS327699 NAO327693:NAO327699 NKK327693:NKK327699 NUG327693:NUG327699 OEC327693:OEC327699 ONY327693:ONY327699 OXU327693:OXU327699 PHQ327693:PHQ327699 PRM327693:PRM327699 QBI327693:QBI327699 QLE327693:QLE327699 QVA327693:QVA327699 REW327693:REW327699 ROS327693:ROS327699 RYO327693:RYO327699 SIK327693:SIK327699 SSG327693:SSG327699 TCC327693:TCC327699 TLY327693:TLY327699 TVU327693:TVU327699 UFQ327693:UFQ327699 UPM327693:UPM327699 UZI327693:UZI327699 VJE327693:VJE327699 VTA327693:VTA327699 WCW327693:WCW327699 WMS327693:WMS327699 WWO327693:WWO327699 AN393229:AN393235 KC393229:KC393235 TY393229:TY393235 ADU393229:ADU393235 ANQ393229:ANQ393235 AXM393229:AXM393235 BHI393229:BHI393235 BRE393229:BRE393235 CBA393229:CBA393235 CKW393229:CKW393235 CUS393229:CUS393235 DEO393229:DEO393235 DOK393229:DOK393235 DYG393229:DYG393235 EIC393229:EIC393235 ERY393229:ERY393235 FBU393229:FBU393235 FLQ393229:FLQ393235 FVM393229:FVM393235 GFI393229:GFI393235 GPE393229:GPE393235 GZA393229:GZA393235 HIW393229:HIW393235 HSS393229:HSS393235 ICO393229:ICO393235 IMK393229:IMK393235 IWG393229:IWG393235 JGC393229:JGC393235 JPY393229:JPY393235 JZU393229:JZU393235 KJQ393229:KJQ393235 KTM393229:KTM393235 LDI393229:LDI393235 LNE393229:LNE393235 LXA393229:LXA393235 MGW393229:MGW393235 MQS393229:MQS393235 NAO393229:NAO393235 NKK393229:NKK393235 NUG393229:NUG393235 OEC393229:OEC393235 ONY393229:ONY393235 OXU393229:OXU393235 PHQ393229:PHQ393235 PRM393229:PRM393235 QBI393229:QBI393235 QLE393229:QLE393235 QVA393229:QVA393235 REW393229:REW393235 ROS393229:ROS393235 RYO393229:RYO393235 SIK393229:SIK393235 SSG393229:SSG393235 TCC393229:TCC393235 TLY393229:TLY393235 TVU393229:TVU393235 UFQ393229:UFQ393235 UPM393229:UPM393235 UZI393229:UZI393235 VJE393229:VJE393235 VTA393229:VTA393235 WCW393229:WCW393235 WMS393229:WMS393235 WWO393229:WWO393235 AN458765:AN458771 KC458765:KC458771 TY458765:TY458771 ADU458765:ADU458771 ANQ458765:ANQ458771 AXM458765:AXM458771 BHI458765:BHI458771 BRE458765:BRE458771 CBA458765:CBA458771 CKW458765:CKW458771 CUS458765:CUS458771 DEO458765:DEO458771 DOK458765:DOK458771 DYG458765:DYG458771 EIC458765:EIC458771 ERY458765:ERY458771 FBU458765:FBU458771 FLQ458765:FLQ458771 FVM458765:FVM458771 GFI458765:GFI458771 GPE458765:GPE458771 GZA458765:GZA458771 HIW458765:HIW458771 HSS458765:HSS458771 ICO458765:ICO458771 IMK458765:IMK458771 IWG458765:IWG458771 JGC458765:JGC458771 JPY458765:JPY458771 JZU458765:JZU458771 KJQ458765:KJQ458771 KTM458765:KTM458771 LDI458765:LDI458771 LNE458765:LNE458771 LXA458765:LXA458771 MGW458765:MGW458771 MQS458765:MQS458771 NAO458765:NAO458771 NKK458765:NKK458771 NUG458765:NUG458771 OEC458765:OEC458771 ONY458765:ONY458771 OXU458765:OXU458771 PHQ458765:PHQ458771 PRM458765:PRM458771 QBI458765:QBI458771 QLE458765:QLE458771 QVA458765:QVA458771 REW458765:REW458771 ROS458765:ROS458771 RYO458765:RYO458771 SIK458765:SIK458771 SSG458765:SSG458771 TCC458765:TCC458771 TLY458765:TLY458771 TVU458765:TVU458771 UFQ458765:UFQ458771 UPM458765:UPM458771 UZI458765:UZI458771 VJE458765:VJE458771 VTA458765:VTA458771 WCW458765:WCW458771 WMS458765:WMS458771 WWO458765:WWO458771 AN524301:AN524307 KC524301:KC524307 TY524301:TY524307 ADU524301:ADU524307 ANQ524301:ANQ524307 AXM524301:AXM524307 BHI524301:BHI524307 BRE524301:BRE524307 CBA524301:CBA524307 CKW524301:CKW524307 CUS524301:CUS524307 DEO524301:DEO524307 DOK524301:DOK524307 DYG524301:DYG524307 EIC524301:EIC524307 ERY524301:ERY524307 FBU524301:FBU524307 FLQ524301:FLQ524307 FVM524301:FVM524307 GFI524301:GFI524307 GPE524301:GPE524307 GZA524301:GZA524307 HIW524301:HIW524307 HSS524301:HSS524307 ICO524301:ICO524307 IMK524301:IMK524307 IWG524301:IWG524307 JGC524301:JGC524307 JPY524301:JPY524307 JZU524301:JZU524307 KJQ524301:KJQ524307 KTM524301:KTM524307 LDI524301:LDI524307 LNE524301:LNE524307 LXA524301:LXA524307 MGW524301:MGW524307 MQS524301:MQS524307 NAO524301:NAO524307 NKK524301:NKK524307 NUG524301:NUG524307 OEC524301:OEC524307 ONY524301:ONY524307 OXU524301:OXU524307 PHQ524301:PHQ524307 PRM524301:PRM524307 QBI524301:QBI524307 QLE524301:QLE524307 QVA524301:QVA524307 REW524301:REW524307 ROS524301:ROS524307 RYO524301:RYO524307 SIK524301:SIK524307 SSG524301:SSG524307 TCC524301:TCC524307 TLY524301:TLY524307 TVU524301:TVU524307 UFQ524301:UFQ524307 UPM524301:UPM524307 UZI524301:UZI524307 VJE524301:VJE524307 VTA524301:VTA524307 WCW524301:WCW524307 WMS524301:WMS524307 WWO524301:WWO524307 AN589837:AN589843 KC589837:KC589843 TY589837:TY589843 ADU589837:ADU589843 ANQ589837:ANQ589843 AXM589837:AXM589843 BHI589837:BHI589843 BRE589837:BRE589843 CBA589837:CBA589843 CKW589837:CKW589843 CUS589837:CUS589843 DEO589837:DEO589843 DOK589837:DOK589843 DYG589837:DYG589843 EIC589837:EIC589843 ERY589837:ERY589843 FBU589837:FBU589843 FLQ589837:FLQ589843 FVM589837:FVM589843 GFI589837:GFI589843 GPE589837:GPE589843 GZA589837:GZA589843 HIW589837:HIW589843 HSS589837:HSS589843 ICO589837:ICO589843 IMK589837:IMK589843 IWG589837:IWG589843 JGC589837:JGC589843 JPY589837:JPY589843 JZU589837:JZU589843 KJQ589837:KJQ589843 KTM589837:KTM589843 LDI589837:LDI589843 LNE589837:LNE589843 LXA589837:LXA589843 MGW589837:MGW589843 MQS589837:MQS589843 NAO589837:NAO589843 NKK589837:NKK589843 NUG589837:NUG589843 OEC589837:OEC589843 ONY589837:ONY589843 OXU589837:OXU589843 PHQ589837:PHQ589843 PRM589837:PRM589843 QBI589837:QBI589843 QLE589837:QLE589843 QVA589837:QVA589843 REW589837:REW589843 ROS589837:ROS589843 RYO589837:RYO589843 SIK589837:SIK589843 SSG589837:SSG589843 TCC589837:TCC589843 TLY589837:TLY589843 TVU589837:TVU589843 UFQ589837:UFQ589843 UPM589837:UPM589843 UZI589837:UZI589843 VJE589837:VJE589843 VTA589837:VTA589843 WCW589837:WCW589843 WMS589837:WMS589843 WWO589837:WWO589843 AN655373:AN655379 KC655373:KC655379 TY655373:TY655379 ADU655373:ADU655379 ANQ655373:ANQ655379 AXM655373:AXM655379 BHI655373:BHI655379 BRE655373:BRE655379 CBA655373:CBA655379 CKW655373:CKW655379 CUS655373:CUS655379 DEO655373:DEO655379 DOK655373:DOK655379 DYG655373:DYG655379 EIC655373:EIC655379 ERY655373:ERY655379 FBU655373:FBU655379 FLQ655373:FLQ655379 FVM655373:FVM655379 GFI655373:GFI655379 GPE655373:GPE655379 GZA655373:GZA655379 HIW655373:HIW655379 HSS655373:HSS655379 ICO655373:ICO655379 IMK655373:IMK655379 IWG655373:IWG655379 JGC655373:JGC655379 JPY655373:JPY655379 JZU655373:JZU655379 KJQ655373:KJQ655379 KTM655373:KTM655379 LDI655373:LDI655379 LNE655373:LNE655379 LXA655373:LXA655379 MGW655373:MGW655379 MQS655373:MQS655379 NAO655373:NAO655379 NKK655373:NKK655379 NUG655373:NUG655379 OEC655373:OEC655379 ONY655373:ONY655379 OXU655373:OXU655379 PHQ655373:PHQ655379 PRM655373:PRM655379 QBI655373:QBI655379 QLE655373:QLE655379 QVA655373:QVA655379 REW655373:REW655379 ROS655373:ROS655379 RYO655373:RYO655379 SIK655373:SIK655379 SSG655373:SSG655379 TCC655373:TCC655379 TLY655373:TLY655379 TVU655373:TVU655379 UFQ655373:UFQ655379 UPM655373:UPM655379 UZI655373:UZI655379 VJE655373:VJE655379 VTA655373:VTA655379 WCW655373:WCW655379 WMS655373:WMS655379 WWO655373:WWO655379 AN720909:AN720915 KC720909:KC720915 TY720909:TY720915 ADU720909:ADU720915 ANQ720909:ANQ720915 AXM720909:AXM720915 BHI720909:BHI720915 BRE720909:BRE720915 CBA720909:CBA720915 CKW720909:CKW720915 CUS720909:CUS720915 DEO720909:DEO720915 DOK720909:DOK720915 DYG720909:DYG720915 EIC720909:EIC720915 ERY720909:ERY720915 FBU720909:FBU720915 FLQ720909:FLQ720915 FVM720909:FVM720915 GFI720909:GFI720915 GPE720909:GPE720915 GZA720909:GZA720915 HIW720909:HIW720915 HSS720909:HSS720915 ICO720909:ICO720915 IMK720909:IMK720915 IWG720909:IWG720915 JGC720909:JGC720915 JPY720909:JPY720915 JZU720909:JZU720915 KJQ720909:KJQ720915 KTM720909:KTM720915 LDI720909:LDI720915 LNE720909:LNE720915 LXA720909:LXA720915 MGW720909:MGW720915 MQS720909:MQS720915 NAO720909:NAO720915 NKK720909:NKK720915 NUG720909:NUG720915 OEC720909:OEC720915 ONY720909:ONY720915 OXU720909:OXU720915 PHQ720909:PHQ720915 PRM720909:PRM720915 QBI720909:QBI720915 QLE720909:QLE720915 QVA720909:QVA720915 REW720909:REW720915 ROS720909:ROS720915 RYO720909:RYO720915 SIK720909:SIK720915 SSG720909:SSG720915 TCC720909:TCC720915 TLY720909:TLY720915 TVU720909:TVU720915 UFQ720909:UFQ720915 UPM720909:UPM720915 UZI720909:UZI720915 VJE720909:VJE720915 VTA720909:VTA720915 WCW720909:WCW720915 WMS720909:WMS720915 WWO720909:WWO720915 AN786445:AN786451 KC786445:KC786451 TY786445:TY786451 ADU786445:ADU786451 ANQ786445:ANQ786451 AXM786445:AXM786451 BHI786445:BHI786451 BRE786445:BRE786451 CBA786445:CBA786451 CKW786445:CKW786451 CUS786445:CUS786451 DEO786445:DEO786451 DOK786445:DOK786451 DYG786445:DYG786451 EIC786445:EIC786451 ERY786445:ERY786451 FBU786445:FBU786451 FLQ786445:FLQ786451 FVM786445:FVM786451 GFI786445:GFI786451 GPE786445:GPE786451 GZA786445:GZA786451 HIW786445:HIW786451 HSS786445:HSS786451 ICO786445:ICO786451 IMK786445:IMK786451 IWG786445:IWG786451 JGC786445:JGC786451 JPY786445:JPY786451 JZU786445:JZU786451 KJQ786445:KJQ786451 KTM786445:KTM786451 LDI786445:LDI786451 LNE786445:LNE786451 LXA786445:LXA786451 MGW786445:MGW786451 MQS786445:MQS786451 NAO786445:NAO786451 NKK786445:NKK786451 NUG786445:NUG786451 OEC786445:OEC786451 ONY786445:ONY786451 OXU786445:OXU786451 PHQ786445:PHQ786451 PRM786445:PRM786451 QBI786445:QBI786451 QLE786445:QLE786451 QVA786445:QVA786451 REW786445:REW786451 ROS786445:ROS786451 RYO786445:RYO786451 SIK786445:SIK786451 SSG786445:SSG786451 TCC786445:TCC786451 TLY786445:TLY786451 TVU786445:TVU786451 UFQ786445:UFQ786451 UPM786445:UPM786451 UZI786445:UZI786451 VJE786445:VJE786451 VTA786445:VTA786451 WCW786445:WCW786451 WMS786445:WMS786451 WWO786445:WWO786451 AN851981:AN851987 KC851981:KC851987 TY851981:TY851987 ADU851981:ADU851987 ANQ851981:ANQ851987 AXM851981:AXM851987 BHI851981:BHI851987 BRE851981:BRE851987 CBA851981:CBA851987 CKW851981:CKW851987 CUS851981:CUS851987 DEO851981:DEO851987 DOK851981:DOK851987 DYG851981:DYG851987 EIC851981:EIC851987 ERY851981:ERY851987 FBU851981:FBU851987 FLQ851981:FLQ851987 FVM851981:FVM851987 GFI851981:GFI851987 GPE851981:GPE851987 GZA851981:GZA851987 HIW851981:HIW851987 HSS851981:HSS851987 ICO851981:ICO851987 IMK851981:IMK851987 IWG851981:IWG851987 JGC851981:JGC851987 JPY851981:JPY851987 JZU851981:JZU851987 KJQ851981:KJQ851987 KTM851981:KTM851987 LDI851981:LDI851987 LNE851981:LNE851987 LXA851981:LXA851987 MGW851981:MGW851987 MQS851981:MQS851987 NAO851981:NAO851987 NKK851981:NKK851987 NUG851981:NUG851987 OEC851981:OEC851987 ONY851981:ONY851987 OXU851981:OXU851987 PHQ851981:PHQ851987 PRM851981:PRM851987 QBI851981:QBI851987 QLE851981:QLE851987 QVA851981:QVA851987 REW851981:REW851987 ROS851981:ROS851987 RYO851981:RYO851987 SIK851981:SIK851987 SSG851981:SSG851987 TCC851981:TCC851987 TLY851981:TLY851987 TVU851981:TVU851987 UFQ851981:UFQ851987 UPM851981:UPM851987 UZI851981:UZI851987 VJE851981:VJE851987 VTA851981:VTA851987 WCW851981:WCW851987 WMS851981:WMS851987 WWO851981:WWO851987 AN917517:AN917523 KC917517:KC917523 TY917517:TY917523 ADU917517:ADU917523 ANQ917517:ANQ917523 AXM917517:AXM917523 BHI917517:BHI917523 BRE917517:BRE917523 CBA917517:CBA917523 CKW917517:CKW917523 CUS917517:CUS917523 DEO917517:DEO917523 DOK917517:DOK917523 DYG917517:DYG917523 EIC917517:EIC917523 ERY917517:ERY917523 FBU917517:FBU917523 FLQ917517:FLQ917523 FVM917517:FVM917523 GFI917517:GFI917523 GPE917517:GPE917523 GZA917517:GZA917523 HIW917517:HIW917523 HSS917517:HSS917523 ICO917517:ICO917523 IMK917517:IMK917523 IWG917517:IWG917523 JGC917517:JGC917523 JPY917517:JPY917523 JZU917517:JZU917523 KJQ917517:KJQ917523 KTM917517:KTM917523 LDI917517:LDI917523 LNE917517:LNE917523 LXA917517:LXA917523 MGW917517:MGW917523 MQS917517:MQS917523 NAO917517:NAO917523 NKK917517:NKK917523 NUG917517:NUG917523 OEC917517:OEC917523 ONY917517:ONY917523 OXU917517:OXU917523 PHQ917517:PHQ917523 PRM917517:PRM917523 QBI917517:QBI917523 QLE917517:QLE917523 QVA917517:QVA917523 REW917517:REW917523 ROS917517:ROS917523 RYO917517:RYO917523 SIK917517:SIK917523 SSG917517:SSG917523 TCC917517:TCC917523 TLY917517:TLY917523 TVU917517:TVU917523 UFQ917517:UFQ917523 UPM917517:UPM917523 UZI917517:UZI917523 VJE917517:VJE917523 VTA917517:VTA917523 WCW917517:WCW917523 WMS917517:WMS917523 WWO917517:WWO917523 AN983053:AN983059 KC983053:KC983059 TY983053:TY983059 ADU983053:ADU983059 ANQ983053:ANQ983059 AXM983053:AXM983059 BHI983053:BHI983059 BRE983053:BRE983059 CBA983053:CBA983059 CKW983053:CKW983059 CUS983053:CUS983059 DEO983053:DEO983059 DOK983053:DOK983059 DYG983053:DYG983059 EIC983053:EIC983059 ERY983053:ERY983059 FBU983053:FBU983059 FLQ983053:FLQ983059 FVM983053:FVM983059 GFI983053:GFI983059 GPE983053:GPE983059 GZA983053:GZA983059 HIW983053:HIW983059 HSS983053:HSS983059 ICO983053:ICO983059 IMK983053:IMK983059 IWG983053:IWG983059 JGC983053:JGC983059 JPY983053:JPY983059 JZU983053:JZU983059 KJQ983053:KJQ983059 KTM983053:KTM983059 LDI983053:LDI983059 LNE983053:LNE983059 LXA983053:LXA983059 MGW983053:MGW983059 MQS983053:MQS983059 NAO983053:NAO983059 NKK983053:NKK983059 NUG983053:NUG983059 OEC983053:OEC983059 ONY983053:ONY983059 OXU983053:OXU983059 PHQ983053:PHQ983059 PRM983053:PRM983059 QBI983053:QBI983059 QLE983053:QLE983059 QVA983053:QVA983059 REW983053:REW983059 ROS983053:ROS983059 RYO983053:RYO983059 SIK983053:SIK983059 SSG983053:SSG983059 TCC983053:TCC983059 TLY983053:TLY983059 TVU983053:TVU983059 UFQ983053:UFQ983059 UPM983053:UPM983059 UZI983053:UZI983059 VJE983053:VJE983059 VTA983053:VTA983059 WCW983053:WCW983059 WMS983053:WMS983059">
      <formula1>900</formula1>
    </dataValidation>
    <dataValidation type="list" allowBlank="1" showInputMessage="1" errorTitle="Ошибка" error="Выберите значение из списка" prompt="Выберите значение из списка" sqref="WVZ98305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M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M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M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M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M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M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M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M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M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M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M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M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M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M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JZ24 TV24 W65555:W65556 JX65555:JX65556 TT65555:TT65556 ADP65555:ADP65556 ANL65555:ANL65556 AXH65555:AXH65556 BHD65555:BHD65556 BQZ65555:BQZ65556 CAV65555:CAV65556 CKR65555:CKR65556 CUN65555:CUN65556 DEJ65555:DEJ65556 DOF65555:DOF65556 DYB65555:DYB65556 EHX65555:EHX65556 ERT65555:ERT65556 FBP65555:FBP65556 FLL65555:FLL65556 FVH65555:FVH65556 GFD65555:GFD65556 GOZ65555:GOZ65556 GYV65555:GYV65556 HIR65555:HIR65556 HSN65555:HSN65556 ICJ65555:ICJ65556 IMF65555:IMF65556 IWB65555:IWB65556 JFX65555:JFX65556 JPT65555:JPT65556 JZP65555:JZP65556 KJL65555:KJL65556 KTH65555:KTH65556 LDD65555:LDD65556 LMZ65555:LMZ65556 LWV65555:LWV65556 MGR65555:MGR65556 MQN65555:MQN65556 NAJ65555:NAJ65556 NKF65555:NKF65556 NUB65555:NUB65556 ODX65555:ODX65556 ONT65555:ONT65556 OXP65555:OXP65556 PHL65555:PHL65556 PRH65555:PRH65556 QBD65555:QBD65556 QKZ65555:QKZ65556 QUV65555:QUV65556 RER65555:RER65556 RON65555:RON65556 RYJ65555:RYJ65556 SIF65555:SIF65556 SSB65555:SSB65556 TBX65555:TBX65556 TLT65555:TLT65556 TVP65555:TVP65556 UFL65555:UFL65556 UPH65555:UPH65556 UZD65555:UZD65556 VIZ65555:VIZ65556 VSV65555:VSV65556 WCR65555:WCR65556 WMN65555:WMN65556 WWJ65555:WWJ65556 W131091:W131092 JX131091:JX131092 TT131091:TT131092 ADP131091:ADP131092 ANL131091:ANL131092 AXH131091:AXH131092 BHD131091:BHD131092 BQZ131091:BQZ131092 CAV131091:CAV131092 CKR131091:CKR131092 CUN131091:CUN131092 DEJ131091:DEJ131092 DOF131091:DOF131092 DYB131091:DYB131092 EHX131091:EHX131092 ERT131091:ERT131092 FBP131091:FBP131092 FLL131091:FLL131092 FVH131091:FVH131092 GFD131091:GFD131092 GOZ131091:GOZ131092 GYV131091:GYV131092 HIR131091:HIR131092 HSN131091:HSN131092 ICJ131091:ICJ131092 IMF131091:IMF131092 IWB131091:IWB131092 JFX131091:JFX131092 JPT131091:JPT131092 JZP131091:JZP131092 KJL131091:KJL131092 KTH131091:KTH131092 LDD131091:LDD131092 LMZ131091:LMZ131092 LWV131091:LWV131092 MGR131091:MGR131092 MQN131091:MQN131092 NAJ131091:NAJ131092 NKF131091:NKF131092 NUB131091:NUB131092 ODX131091:ODX131092 ONT131091:ONT131092 OXP131091:OXP131092 PHL131091:PHL131092 PRH131091:PRH131092 QBD131091:QBD131092 QKZ131091:QKZ131092 QUV131091:QUV131092 RER131091:RER131092 RON131091:RON131092 RYJ131091:RYJ131092 SIF131091:SIF131092 SSB131091:SSB131092 TBX131091:TBX131092 TLT131091:TLT131092 TVP131091:TVP131092 UFL131091:UFL131092 UPH131091:UPH131092 UZD131091:UZD131092 VIZ131091:VIZ131092 VSV131091:VSV131092 WCR131091:WCR131092 WMN131091:WMN131092 WWJ131091:WWJ131092 W196627:W196628 JX196627:JX196628 TT196627:TT196628 ADP196627:ADP196628 ANL196627:ANL196628 AXH196627:AXH196628 BHD196627:BHD196628 BQZ196627:BQZ196628 CAV196627:CAV196628 CKR196627:CKR196628 CUN196627:CUN196628 DEJ196627:DEJ196628 DOF196627:DOF196628 DYB196627:DYB196628 EHX196627:EHX196628 ERT196627:ERT196628 FBP196627:FBP196628 FLL196627:FLL196628 FVH196627:FVH196628 GFD196627:GFD196628 GOZ196627:GOZ196628 GYV196627:GYV196628 HIR196627:HIR196628 HSN196627:HSN196628 ICJ196627:ICJ196628 IMF196627:IMF196628 IWB196627:IWB196628 JFX196627:JFX196628 JPT196627:JPT196628 JZP196627:JZP196628 KJL196627:KJL196628 KTH196627:KTH196628 LDD196627:LDD196628 LMZ196627:LMZ196628 LWV196627:LWV196628 MGR196627:MGR196628 MQN196627:MQN196628 NAJ196627:NAJ196628 NKF196627:NKF196628 NUB196627:NUB196628 ODX196627:ODX196628 ONT196627:ONT196628 OXP196627:OXP196628 PHL196627:PHL196628 PRH196627:PRH196628 QBD196627:QBD196628 QKZ196627:QKZ196628 QUV196627:QUV196628 RER196627:RER196628 RON196627:RON196628 RYJ196627:RYJ196628 SIF196627:SIF196628 SSB196627:SSB196628 TBX196627:TBX196628 TLT196627:TLT196628 TVP196627:TVP196628 UFL196627:UFL196628 UPH196627:UPH196628 UZD196627:UZD196628 VIZ196627:VIZ196628 VSV196627:VSV196628 WCR196627:WCR196628 WMN196627:WMN196628 WWJ196627:WWJ196628 W262163:W262164 JX262163:JX262164 TT262163:TT262164 ADP262163:ADP262164 ANL262163:ANL262164 AXH262163:AXH262164 BHD262163:BHD262164 BQZ262163:BQZ262164 CAV262163:CAV262164 CKR262163:CKR262164 CUN262163:CUN262164 DEJ262163:DEJ262164 DOF262163:DOF262164 DYB262163:DYB262164 EHX262163:EHX262164 ERT262163:ERT262164 FBP262163:FBP262164 FLL262163:FLL262164 FVH262163:FVH262164 GFD262163:GFD262164 GOZ262163:GOZ262164 GYV262163:GYV262164 HIR262163:HIR262164 HSN262163:HSN262164 ICJ262163:ICJ262164 IMF262163:IMF262164 IWB262163:IWB262164 JFX262163:JFX262164 JPT262163:JPT262164 JZP262163:JZP262164 KJL262163:KJL262164 KTH262163:KTH262164 LDD262163:LDD262164 LMZ262163:LMZ262164 LWV262163:LWV262164 MGR262163:MGR262164 MQN262163:MQN262164 NAJ262163:NAJ262164 NKF262163:NKF262164 NUB262163:NUB262164 ODX262163:ODX262164 ONT262163:ONT262164 OXP262163:OXP262164 PHL262163:PHL262164 PRH262163:PRH262164 QBD262163:QBD262164 QKZ262163:QKZ262164 QUV262163:QUV262164 RER262163:RER262164 RON262163:RON262164 RYJ262163:RYJ262164 SIF262163:SIF262164 SSB262163:SSB262164 TBX262163:TBX262164 TLT262163:TLT262164 TVP262163:TVP262164 UFL262163:UFL262164 UPH262163:UPH262164 UZD262163:UZD262164 VIZ262163:VIZ262164 VSV262163:VSV262164 WCR262163:WCR262164 WMN262163:WMN262164 WWJ262163:WWJ262164 W327699:W327700 JX327699:JX327700 TT327699:TT327700 ADP327699:ADP327700 ANL327699:ANL327700 AXH327699:AXH327700 BHD327699:BHD327700 BQZ327699:BQZ327700 CAV327699:CAV327700 CKR327699:CKR327700 CUN327699:CUN327700 DEJ327699:DEJ327700 DOF327699:DOF327700 DYB327699:DYB327700 EHX327699:EHX327700 ERT327699:ERT327700 FBP327699:FBP327700 FLL327699:FLL327700 FVH327699:FVH327700 GFD327699:GFD327700 GOZ327699:GOZ327700 GYV327699:GYV327700 HIR327699:HIR327700 HSN327699:HSN327700 ICJ327699:ICJ327700 IMF327699:IMF327700 IWB327699:IWB327700 JFX327699:JFX327700 JPT327699:JPT327700 JZP327699:JZP327700 KJL327699:KJL327700 KTH327699:KTH327700 LDD327699:LDD327700 LMZ327699:LMZ327700 LWV327699:LWV327700 MGR327699:MGR327700 MQN327699:MQN327700 NAJ327699:NAJ327700 NKF327699:NKF327700 NUB327699:NUB327700 ODX327699:ODX327700 ONT327699:ONT327700 OXP327699:OXP327700 PHL327699:PHL327700 PRH327699:PRH327700 QBD327699:QBD327700 QKZ327699:QKZ327700 QUV327699:QUV327700 RER327699:RER327700 RON327699:RON327700 RYJ327699:RYJ327700 SIF327699:SIF327700 SSB327699:SSB327700 TBX327699:TBX327700 TLT327699:TLT327700 TVP327699:TVP327700 UFL327699:UFL327700 UPH327699:UPH327700 UZD327699:UZD327700 VIZ327699:VIZ327700 VSV327699:VSV327700 WCR327699:WCR327700 WMN327699:WMN327700 WWJ327699:WWJ327700 W393235:W393236 JX393235:JX393236 TT393235:TT393236 ADP393235:ADP393236 ANL393235:ANL393236 AXH393235:AXH393236 BHD393235:BHD393236 BQZ393235:BQZ393236 CAV393235:CAV393236 CKR393235:CKR393236 CUN393235:CUN393236 DEJ393235:DEJ393236 DOF393235:DOF393236 DYB393235:DYB393236 EHX393235:EHX393236 ERT393235:ERT393236 FBP393235:FBP393236 FLL393235:FLL393236 FVH393235:FVH393236 GFD393235:GFD393236 GOZ393235:GOZ393236 GYV393235:GYV393236 HIR393235:HIR393236 HSN393235:HSN393236 ICJ393235:ICJ393236 IMF393235:IMF393236 IWB393235:IWB393236 JFX393235:JFX393236 JPT393235:JPT393236 JZP393235:JZP393236 KJL393235:KJL393236 KTH393235:KTH393236 LDD393235:LDD393236 LMZ393235:LMZ393236 LWV393235:LWV393236 MGR393235:MGR393236 MQN393235:MQN393236 NAJ393235:NAJ393236 NKF393235:NKF393236 NUB393235:NUB393236 ODX393235:ODX393236 ONT393235:ONT393236 OXP393235:OXP393236 PHL393235:PHL393236 PRH393235:PRH393236 QBD393235:QBD393236 QKZ393235:QKZ393236 QUV393235:QUV393236 RER393235:RER393236 RON393235:RON393236 RYJ393235:RYJ393236 SIF393235:SIF393236 SSB393235:SSB393236 TBX393235:TBX393236 TLT393235:TLT393236 TVP393235:TVP393236 UFL393235:UFL393236 UPH393235:UPH393236 UZD393235:UZD393236 VIZ393235:VIZ393236 VSV393235:VSV393236 WCR393235:WCR393236 WMN393235:WMN393236 WWJ393235:WWJ393236 W458771:W458772 JX458771:JX458772 TT458771:TT458772 ADP458771:ADP458772 ANL458771:ANL458772 AXH458771:AXH458772 BHD458771:BHD458772 BQZ458771:BQZ458772 CAV458771:CAV458772 CKR458771:CKR458772 CUN458771:CUN458772 DEJ458771:DEJ458772 DOF458771:DOF458772 DYB458771:DYB458772 EHX458771:EHX458772 ERT458771:ERT458772 FBP458771:FBP458772 FLL458771:FLL458772 FVH458771:FVH458772 GFD458771:GFD458772 GOZ458771:GOZ458772 GYV458771:GYV458772 HIR458771:HIR458772 HSN458771:HSN458772 ICJ458771:ICJ458772 IMF458771:IMF458772 IWB458771:IWB458772 JFX458771:JFX458772 JPT458771:JPT458772 JZP458771:JZP458772 KJL458771:KJL458772 KTH458771:KTH458772 LDD458771:LDD458772 LMZ458771:LMZ458772 LWV458771:LWV458772 MGR458771:MGR458772 MQN458771:MQN458772 NAJ458771:NAJ458772 NKF458771:NKF458772 NUB458771:NUB458772 ODX458771:ODX458772 ONT458771:ONT458772 OXP458771:OXP458772 PHL458771:PHL458772 PRH458771:PRH458772 QBD458771:QBD458772 QKZ458771:QKZ458772 QUV458771:QUV458772 RER458771:RER458772 RON458771:RON458772 RYJ458771:RYJ458772 SIF458771:SIF458772 SSB458771:SSB458772 TBX458771:TBX458772 TLT458771:TLT458772 TVP458771:TVP458772 UFL458771:UFL458772 UPH458771:UPH458772 UZD458771:UZD458772 VIZ458771:VIZ458772 VSV458771:VSV458772 WCR458771:WCR458772 WMN458771:WMN458772 WWJ458771:WWJ458772 W524307:W524308 JX524307:JX524308 TT524307:TT524308 ADP524307:ADP524308 ANL524307:ANL524308 AXH524307:AXH524308 BHD524307:BHD524308 BQZ524307:BQZ524308 CAV524307:CAV524308 CKR524307:CKR524308 CUN524307:CUN524308 DEJ524307:DEJ524308 DOF524307:DOF524308 DYB524307:DYB524308 EHX524307:EHX524308 ERT524307:ERT524308 FBP524307:FBP524308 FLL524307:FLL524308 FVH524307:FVH524308 GFD524307:GFD524308 GOZ524307:GOZ524308 GYV524307:GYV524308 HIR524307:HIR524308 HSN524307:HSN524308 ICJ524307:ICJ524308 IMF524307:IMF524308 IWB524307:IWB524308 JFX524307:JFX524308 JPT524307:JPT524308 JZP524307:JZP524308 KJL524307:KJL524308 KTH524307:KTH524308 LDD524307:LDD524308 LMZ524307:LMZ524308 LWV524307:LWV524308 MGR524307:MGR524308 MQN524307:MQN524308 NAJ524307:NAJ524308 NKF524307:NKF524308 NUB524307:NUB524308 ODX524307:ODX524308 ONT524307:ONT524308 OXP524307:OXP524308 PHL524307:PHL524308 PRH524307:PRH524308 QBD524307:QBD524308 QKZ524307:QKZ524308 QUV524307:QUV524308 RER524307:RER524308 RON524307:RON524308 RYJ524307:RYJ524308 SIF524307:SIF524308 SSB524307:SSB524308 TBX524307:TBX524308 TLT524307:TLT524308 TVP524307:TVP524308 UFL524307:UFL524308 UPH524307:UPH524308 UZD524307:UZD524308 VIZ524307:VIZ524308 VSV524307:VSV524308 WCR524307:WCR524308 WMN524307:WMN524308 WWJ524307:WWJ524308 W589843:W589844 JX589843:JX589844 TT589843:TT589844 ADP589843:ADP589844 ANL589843:ANL589844 AXH589843:AXH589844 BHD589843:BHD589844 BQZ589843:BQZ589844 CAV589843:CAV589844 CKR589843:CKR589844 CUN589843:CUN589844 DEJ589843:DEJ589844 DOF589843:DOF589844 DYB589843:DYB589844 EHX589843:EHX589844 ERT589843:ERT589844 FBP589843:FBP589844 FLL589843:FLL589844 FVH589843:FVH589844 GFD589843:GFD589844 GOZ589843:GOZ589844 GYV589843:GYV589844 HIR589843:HIR589844 HSN589843:HSN589844 ICJ589843:ICJ589844 IMF589843:IMF589844 IWB589843:IWB589844 JFX589843:JFX589844 JPT589843:JPT589844 JZP589843:JZP589844 KJL589843:KJL589844 KTH589843:KTH589844 LDD589843:LDD589844 LMZ589843:LMZ589844 LWV589843:LWV589844 MGR589843:MGR589844 MQN589843:MQN589844 NAJ589843:NAJ589844 NKF589843:NKF589844 NUB589843:NUB589844 ODX589843:ODX589844 ONT589843:ONT589844 OXP589843:OXP589844 PHL589843:PHL589844 PRH589843:PRH589844 QBD589843:QBD589844 QKZ589843:QKZ589844 QUV589843:QUV589844 RER589843:RER589844 RON589843:RON589844 RYJ589843:RYJ589844 SIF589843:SIF589844 SSB589843:SSB589844 TBX589843:TBX589844 TLT589843:TLT589844 TVP589843:TVP589844 UFL589843:UFL589844 UPH589843:UPH589844 UZD589843:UZD589844 VIZ589843:VIZ589844 VSV589843:VSV589844 WCR589843:WCR589844 WMN589843:WMN589844 WWJ589843:WWJ589844 W655379:W655380 JX655379:JX655380 TT655379:TT655380 ADP655379:ADP655380 ANL655379:ANL655380 AXH655379:AXH655380 BHD655379:BHD655380 BQZ655379:BQZ655380 CAV655379:CAV655380 CKR655379:CKR655380 CUN655379:CUN655380 DEJ655379:DEJ655380 DOF655379:DOF655380 DYB655379:DYB655380 EHX655379:EHX655380 ERT655379:ERT655380 FBP655379:FBP655380 FLL655379:FLL655380 FVH655379:FVH655380 GFD655379:GFD655380 GOZ655379:GOZ655380 GYV655379:GYV655380 HIR655379:HIR655380 HSN655379:HSN655380 ICJ655379:ICJ655380 IMF655379:IMF655380 IWB655379:IWB655380 JFX655379:JFX655380 JPT655379:JPT655380 JZP655379:JZP655380 KJL655379:KJL655380 KTH655379:KTH655380 LDD655379:LDD655380 LMZ655379:LMZ655380 LWV655379:LWV655380 MGR655379:MGR655380 MQN655379:MQN655380 NAJ655379:NAJ655380 NKF655379:NKF655380 NUB655379:NUB655380 ODX655379:ODX655380 ONT655379:ONT655380 OXP655379:OXP655380 PHL655379:PHL655380 PRH655379:PRH655380 QBD655379:QBD655380 QKZ655379:QKZ655380 QUV655379:QUV655380 RER655379:RER655380 RON655379:RON655380 RYJ655379:RYJ655380 SIF655379:SIF655380 SSB655379:SSB655380 TBX655379:TBX655380 TLT655379:TLT655380 TVP655379:TVP655380 UFL655379:UFL655380 UPH655379:UPH655380 UZD655379:UZD655380 VIZ655379:VIZ655380 VSV655379:VSV655380 WCR655379:WCR655380 WMN655379:WMN655380 WWJ655379:WWJ655380 W720915:W720916 JX720915:JX720916 TT720915:TT720916 ADP720915:ADP720916 ANL720915:ANL720916 AXH720915:AXH720916 BHD720915:BHD720916 BQZ720915:BQZ720916 CAV720915:CAV720916 CKR720915:CKR720916 CUN720915:CUN720916 DEJ720915:DEJ720916 DOF720915:DOF720916 DYB720915:DYB720916 EHX720915:EHX720916 ERT720915:ERT720916 FBP720915:FBP720916 FLL720915:FLL720916 FVH720915:FVH720916 GFD720915:GFD720916 GOZ720915:GOZ720916 GYV720915:GYV720916 HIR720915:HIR720916 HSN720915:HSN720916 ICJ720915:ICJ720916 IMF720915:IMF720916 IWB720915:IWB720916 JFX720915:JFX720916 JPT720915:JPT720916 JZP720915:JZP720916 KJL720915:KJL720916 KTH720915:KTH720916 LDD720915:LDD720916 LMZ720915:LMZ720916 LWV720915:LWV720916 MGR720915:MGR720916 MQN720915:MQN720916 NAJ720915:NAJ720916 NKF720915:NKF720916 NUB720915:NUB720916 ODX720915:ODX720916 ONT720915:ONT720916 OXP720915:OXP720916 PHL720915:PHL720916 PRH720915:PRH720916 QBD720915:QBD720916 QKZ720915:QKZ720916 QUV720915:QUV720916 RER720915:RER720916 RON720915:RON720916 RYJ720915:RYJ720916 SIF720915:SIF720916 SSB720915:SSB720916 TBX720915:TBX720916 TLT720915:TLT720916 TVP720915:TVP720916 UFL720915:UFL720916 UPH720915:UPH720916 UZD720915:UZD720916 VIZ720915:VIZ720916 VSV720915:VSV720916 WCR720915:WCR720916 WMN720915:WMN720916 WWJ720915:WWJ720916 W786451:W786452 JX786451:JX786452 TT786451:TT786452 ADP786451:ADP786452 ANL786451:ANL786452 AXH786451:AXH786452 BHD786451:BHD786452 BQZ786451:BQZ786452 CAV786451:CAV786452 CKR786451:CKR786452 CUN786451:CUN786452 DEJ786451:DEJ786452 DOF786451:DOF786452 DYB786451:DYB786452 EHX786451:EHX786452 ERT786451:ERT786452 FBP786451:FBP786452 FLL786451:FLL786452 FVH786451:FVH786452 GFD786451:GFD786452 GOZ786451:GOZ786452 GYV786451:GYV786452 HIR786451:HIR786452 HSN786451:HSN786452 ICJ786451:ICJ786452 IMF786451:IMF786452 IWB786451:IWB786452 JFX786451:JFX786452 JPT786451:JPT786452 JZP786451:JZP786452 KJL786451:KJL786452 KTH786451:KTH786452 LDD786451:LDD786452 LMZ786451:LMZ786452 LWV786451:LWV786452 MGR786451:MGR786452 MQN786451:MQN786452 NAJ786451:NAJ786452 NKF786451:NKF786452 NUB786451:NUB786452 ODX786451:ODX786452 ONT786451:ONT786452 OXP786451:OXP786452 PHL786451:PHL786452 PRH786451:PRH786452 QBD786451:QBD786452 QKZ786451:QKZ786452 QUV786451:QUV786452 RER786451:RER786452 RON786451:RON786452 RYJ786451:RYJ786452 SIF786451:SIF786452 SSB786451:SSB786452 TBX786451:TBX786452 TLT786451:TLT786452 TVP786451:TVP786452 UFL786451:UFL786452 UPH786451:UPH786452 UZD786451:UZD786452 VIZ786451:VIZ786452 VSV786451:VSV786452 WCR786451:WCR786452 WMN786451:WMN786452 WWJ786451:WWJ786452 W851987:W851988 JX851987:JX851988 TT851987:TT851988 ADP851987:ADP851988 ANL851987:ANL851988 AXH851987:AXH851988 BHD851987:BHD851988 BQZ851987:BQZ851988 CAV851987:CAV851988 CKR851987:CKR851988 CUN851987:CUN851988 DEJ851987:DEJ851988 DOF851987:DOF851988 DYB851987:DYB851988 EHX851987:EHX851988 ERT851987:ERT851988 FBP851987:FBP851988 FLL851987:FLL851988 FVH851987:FVH851988 GFD851987:GFD851988 GOZ851987:GOZ851988 GYV851987:GYV851988 HIR851987:HIR851988 HSN851987:HSN851988 ICJ851987:ICJ851988 IMF851987:IMF851988 IWB851987:IWB851988 JFX851987:JFX851988 JPT851987:JPT851988 JZP851987:JZP851988 KJL851987:KJL851988 KTH851987:KTH851988 LDD851987:LDD851988 LMZ851987:LMZ851988 LWV851987:LWV851988 MGR851987:MGR851988 MQN851987:MQN851988 NAJ851987:NAJ851988 NKF851987:NKF851988 NUB851987:NUB851988 ODX851987:ODX851988 ONT851987:ONT851988 OXP851987:OXP851988 PHL851987:PHL851988 PRH851987:PRH851988 QBD851987:QBD851988 QKZ851987:QKZ851988 QUV851987:QUV851988 RER851987:RER851988 RON851987:RON851988 RYJ851987:RYJ851988 SIF851987:SIF851988 SSB851987:SSB851988 TBX851987:TBX851988 TLT851987:TLT851988 TVP851987:TVP851988 UFL851987:UFL851988 UPH851987:UPH851988 UZD851987:UZD851988 VIZ851987:VIZ851988 VSV851987:VSV851988 WCR851987:WCR851988 WMN851987:WMN851988 WWJ851987:WWJ851988 W917523:W917524 JX917523:JX917524 TT917523:TT917524 ADP917523:ADP917524 ANL917523:ANL917524 AXH917523:AXH917524 BHD917523:BHD917524 BQZ917523:BQZ917524 CAV917523:CAV917524 CKR917523:CKR917524 CUN917523:CUN917524 DEJ917523:DEJ917524 DOF917523:DOF917524 DYB917523:DYB917524 EHX917523:EHX917524 ERT917523:ERT917524 FBP917523:FBP917524 FLL917523:FLL917524 FVH917523:FVH917524 GFD917523:GFD917524 GOZ917523:GOZ917524 GYV917523:GYV917524 HIR917523:HIR917524 HSN917523:HSN917524 ICJ917523:ICJ917524 IMF917523:IMF917524 IWB917523:IWB917524 JFX917523:JFX917524 JPT917523:JPT917524 JZP917523:JZP917524 KJL917523:KJL917524 KTH917523:KTH917524 LDD917523:LDD917524 LMZ917523:LMZ917524 LWV917523:LWV917524 MGR917523:MGR917524 MQN917523:MQN917524 NAJ917523:NAJ917524 NKF917523:NKF917524 NUB917523:NUB917524 ODX917523:ODX917524 ONT917523:ONT917524 OXP917523:OXP917524 PHL917523:PHL917524 PRH917523:PRH917524 QBD917523:QBD917524 QKZ917523:QKZ917524 QUV917523:QUV917524 RER917523:RER917524 RON917523:RON917524 RYJ917523:RYJ917524 SIF917523:SIF917524 SSB917523:SSB917524 TBX917523:TBX917524 TLT917523:TLT917524 TVP917523:TVP917524 UFL917523:UFL917524 UPH917523:UPH917524 UZD917523:UZD917524 VIZ917523:VIZ917524 VSV917523:VSV917524 WCR917523:WCR917524 WMN917523:WMN917524 WWJ917523:WWJ917524 W983059:W983060 JX983059:JX983060 TT983059:TT983060 ADP983059:ADP983060 ANL983059:ANL983060 AXH983059:AXH983060 BHD983059:BHD983060 BQZ983059:BQZ983060 CAV983059:CAV983060 CKR983059:CKR983060 CUN983059:CUN983060 DEJ983059:DEJ983060 DOF983059:DOF983060 DYB983059:DYB983060 EHX983059:EHX983060 ERT983059:ERT983060 FBP983059:FBP983060 FLL983059:FLL983060 FVH983059:FVH983060 GFD983059:GFD983060 GOZ983059:GOZ983060 GYV983059:GYV983060 HIR983059:HIR983060 HSN983059:HSN983060 ICJ983059:ICJ983060 IMF983059:IMF983060 IWB983059:IWB983060 JFX983059:JFX983060 JPT983059:JPT983060 JZP983059:JZP983060 KJL983059:KJL983060 KTH983059:KTH983060 LDD983059:LDD983060 LMZ983059:LMZ983060 LWV983059:LWV983060 MGR983059:MGR983060 MQN983059:MQN983060 NAJ983059:NAJ983060 NKF983059:NKF983060 NUB983059:NUB983060 ODX983059:ODX983060 ONT983059:ONT983060 OXP983059:OXP983060 PHL983059:PHL983060 PRH983059:PRH983060 QBD983059:QBD983060 QKZ983059:QKZ983060 QUV983059:QUV983060 RER983059:RER983060 RON983059:RON983060 RYJ983059:RYJ983060 SIF983059:SIF983060 SSB983059:SSB983060 TBX983059:TBX983060 TLT983059:TLT983060 TVP983059:TVP983060 UFL983059:UFL983060 UPH983059:UPH983060 UZD983059:UZD983060 VIZ983059:VIZ983060 VSV983059:VSV983060 WCR983059:WCR983060 WMN983059:WMN983060 WWJ983059:WWJ983060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JX24 WWL983059:WWL983060 Y65555:Y65556 JZ65555:JZ65556 TV65555:TV65556 ADR65555:ADR65556 ANN65555:ANN65556 AXJ65555:AXJ65556 BHF65555:BHF65556 BRB65555:BRB65556 CAX65555:CAX65556 CKT65555:CKT65556 CUP65555:CUP65556 DEL65555:DEL65556 DOH65555:DOH65556 DYD65555:DYD65556 EHZ65555:EHZ65556 ERV65555:ERV65556 FBR65555:FBR65556 FLN65555:FLN65556 FVJ65555:FVJ65556 GFF65555:GFF65556 GPB65555:GPB65556 GYX65555:GYX65556 HIT65555:HIT65556 HSP65555:HSP65556 ICL65555:ICL65556 IMH65555:IMH65556 IWD65555:IWD65556 JFZ65555:JFZ65556 JPV65555:JPV65556 JZR65555:JZR65556 KJN65555:KJN65556 KTJ65555:KTJ65556 LDF65555:LDF65556 LNB65555:LNB65556 LWX65555:LWX65556 MGT65555:MGT65556 MQP65555:MQP65556 NAL65555:NAL65556 NKH65555:NKH65556 NUD65555:NUD65556 ODZ65555:ODZ65556 ONV65555:ONV65556 OXR65555:OXR65556 PHN65555:PHN65556 PRJ65555:PRJ65556 QBF65555:QBF65556 QLB65555:QLB65556 QUX65555:QUX65556 RET65555:RET65556 ROP65555:ROP65556 RYL65555:RYL65556 SIH65555:SIH65556 SSD65555:SSD65556 TBZ65555:TBZ65556 TLV65555:TLV65556 TVR65555:TVR65556 UFN65555:UFN65556 UPJ65555:UPJ65556 UZF65555:UZF65556 VJB65555:VJB65556 VSX65555:VSX65556 WCT65555:WCT65556 WMP65555:WMP65556 WWL65555:WWL65556 Y131091:Y131092 JZ131091:JZ131092 TV131091:TV131092 ADR131091:ADR131092 ANN131091:ANN131092 AXJ131091:AXJ131092 BHF131091:BHF131092 BRB131091:BRB131092 CAX131091:CAX131092 CKT131091:CKT131092 CUP131091:CUP131092 DEL131091:DEL131092 DOH131091:DOH131092 DYD131091:DYD131092 EHZ131091:EHZ131092 ERV131091:ERV131092 FBR131091:FBR131092 FLN131091:FLN131092 FVJ131091:FVJ131092 GFF131091:GFF131092 GPB131091:GPB131092 GYX131091:GYX131092 HIT131091:HIT131092 HSP131091:HSP131092 ICL131091:ICL131092 IMH131091:IMH131092 IWD131091:IWD131092 JFZ131091:JFZ131092 JPV131091:JPV131092 JZR131091:JZR131092 KJN131091:KJN131092 KTJ131091:KTJ131092 LDF131091:LDF131092 LNB131091:LNB131092 LWX131091:LWX131092 MGT131091:MGT131092 MQP131091:MQP131092 NAL131091:NAL131092 NKH131091:NKH131092 NUD131091:NUD131092 ODZ131091:ODZ131092 ONV131091:ONV131092 OXR131091:OXR131092 PHN131091:PHN131092 PRJ131091:PRJ131092 QBF131091:QBF131092 QLB131091:QLB131092 QUX131091:QUX131092 RET131091:RET131092 ROP131091:ROP131092 RYL131091:RYL131092 SIH131091:SIH131092 SSD131091:SSD131092 TBZ131091:TBZ131092 TLV131091:TLV131092 TVR131091:TVR131092 UFN131091:UFN131092 UPJ131091:UPJ131092 UZF131091:UZF131092 VJB131091:VJB131092 VSX131091:VSX131092 WCT131091:WCT131092 WMP131091:WMP131092 WWL131091:WWL131092 Y196627:Y196628 JZ196627:JZ196628 TV196627:TV196628 ADR196627:ADR196628 ANN196627:ANN196628 AXJ196627:AXJ196628 BHF196627:BHF196628 BRB196627:BRB196628 CAX196627:CAX196628 CKT196627:CKT196628 CUP196627:CUP196628 DEL196627:DEL196628 DOH196627:DOH196628 DYD196627:DYD196628 EHZ196627:EHZ196628 ERV196627:ERV196628 FBR196627:FBR196628 FLN196627:FLN196628 FVJ196627:FVJ196628 GFF196627:GFF196628 GPB196627:GPB196628 GYX196627:GYX196628 HIT196627:HIT196628 HSP196627:HSP196628 ICL196627:ICL196628 IMH196627:IMH196628 IWD196627:IWD196628 JFZ196627:JFZ196628 JPV196627:JPV196628 JZR196627:JZR196628 KJN196627:KJN196628 KTJ196627:KTJ196628 LDF196627:LDF196628 LNB196627:LNB196628 LWX196627:LWX196628 MGT196627:MGT196628 MQP196627:MQP196628 NAL196627:NAL196628 NKH196627:NKH196628 NUD196627:NUD196628 ODZ196627:ODZ196628 ONV196627:ONV196628 OXR196627:OXR196628 PHN196627:PHN196628 PRJ196627:PRJ196628 QBF196627:QBF196628 QLB196627:QLB196628 QUX196627:QUX196628 RET196627:RET196628 ROP196627:ROP196628 RYL196627:RYL196628 SIH196627:SIH196628 SSD196627:SSD196628 TBZ196627:TBZ196628 TLV196627:TLV196628 TVR196627:TVR196628 UFN196627:UFN196628 UPJ196627:UPJ196628 UZF196627:UZF196628 VJB196627:VJB196628 VSX196627:VSX196628 WCT196627:WCT196628 WMP196627:WMP196628 WWL196627:WWL196628 Y262163:Y262164 JZ262163:JZ262164 TV262163:TV262164 ADR262163:ADR262164 ANN262163:ANN262164 AXJ262163:AXJ262164 BHF262163:BHF262164 BRB262163:BRB262164 CAX262163:CAX262164 CKT262163:CKT262164 CUP262163:CUP262164 DEL262163:DEL262164 DOH262163:DOH262164 DYD262163:DYD262164 EHZ262163:EHZ262164 ERV262163:ERV262164 FBR262163:FBR262164 FLN262163:FLN262164 FVJ262163:FVJ262164 GFF262163:GFF262164 GPB262163:GPB262164 GYX262163:GYX262164 HIT262163:HIT262164 HSP262163:HSP262164 ICL262163:ICL262164 IMH262163:IMH262164 IWD262163:IWD262164 JFZ262163:JFZ262164 JPV262163:JPV262164 JZR262163:JZR262164 KJN262163:KJN262164 KTJ262163:KTJ262164 LDF262163:LDF262164 LNB262163:LNB262164 LWX262163:LWX262164 MGT262163:MGT262164 MQP262163:MQP262164 NAL262163:NAL262164 NKH262163:NKH262164 NUD262163:NUD262164 ODZ262163:ODZ262164 ONV262163:ONV262164 OXR262163:OXR262164 PHN262163:PHN262164 PRJ262163:PRJ262164 QBF262163:QBF262164 QLB262163:QLB262164 QUX262163:QUX262164 RET262163:RET262164 ROP262163:ROP262164 RYL262163:RYL262164 SIH262163:SIH262164 SSD262163:SSD262164 TBZ262163:TBZ262164 TLV262163:TLV262164 TVR262163:TVR262164 UFN262163:UFN262164 UPJ262163:UPJ262164 UZF262163:UZF262164 VJB262163:VJB262164 VSX262163:VSX262164 WCT262163:WCT262164 WMP262163:WMP262164 WWL262163:WWL262164 Y327699:Y327700 JZ327699:JZ327700 TV327699:TV327700 ADR327699:ADR327700 ANN327699:ANN327700 AXJ327699:AXJ327700 BHF327699:BHF327700 BRB327699:BRB327700 CAX327699:CAX327700 CKT327699:CKT327700 CUP327699:CUP327700 DEL327699:DEL327700 DOH327699:DOH327700 DYD327699:DYD327700 EHZ327699:EHZ327700 ERV327699:ERV327700 FBR327699:FBR327700 FLN327699:FLN327700 FVJ327699:FVJ327700 GFF327699:GFF327700 GPB327699:GPB327700 GYX327699:GYX327700 HIT327699:HIT327700 HSP327699:HSP327700 ICL327699:ICL327700 IMH327699:IMH327700 IWD327699:IWD327700 JFZ327699:JFZ327700 JPV327699:JPV327700 JZR327699:JZR327700 KJN327699:KJN327700 KTJ327699:KTJ327700 LDF327699:LDF327700 LNB327699:LNB327700 LWX327699:LWX327700 MGT327699:MGT327700 MQP327699:MQP327700 NAL327699:NAL327700 NKH327699:NKH327700 NUD327699:NUD327700 ODZ327699:ODZ327700 ONV327699:ONV327700 OXR327699:OXR327700 PHN327699:PHN327700 PRJ327699:PRJ327700 QBF327699:QBF327700 QLB327699:QLB327700 QUX327699:QUX327700 RET327699:RET327700 ROP327699:ROP327700 RYL327699:RYL327700 SIH327699:SIH327700 SSD327699:SSD327700 TBZ327699:TBZ327700 TLV327699:TLV327700 TVR327699:TVR327700 UFN327699:UFN327700 UPJ327699:UPJ327700 UZF327699:UZF327700 VJB327699:VJB327700 VSX327699:VSX327700 WCT327699:WCT327700 WMP327699:WMP327700 WWL327699:WWL327700 Y393235:Y393236 JZ393235:JZ393236 TV393235:TV393236 ADR393235:ADR393236 ANN393235:ANN393236 AXJ393235:AXJ393236 BHF393235:BHF393236 BRB393235:BRB393236 CAX393235:CAX393236 CKT393235:CKT393236 CUP393235:CUP393236 DEL393235:DEL393236 DOH393235:DOH393236 DYD393235:DYD393236 EHZ393235:EHZ393236 ERV393235:ERV393236 FBR393235:FBR393236 FLN393235:FLN393236 FVJ393235:FVJ393236 GFF393235:GFF393236 GPB393235:GPB393236 GYX393235:GYX393236 HIT393235:HIT393236 HSP393235:HSP393236 ICL393235:ICL393236 IMH393235:IMH393236 IWD393235:IWD393236 JFZ393235:JFZ393236 JPV393235:JPV393236 JZR393235:JZR393236 KJN393235:KJN393236 KTJ393235:KTJ393236 LDF393235:LDF393236 LNB393235:LNB393236 LWX393235:LWX393236 MGT393235:MGT393236 MQP393235:MQP393236 NAL393235:NAL393236 NKH393235:NKH393236 NUD393235:NUD393236 ODZ393235:ODZ393236 ONV393235:ONV393236 OXR393235:OXR393236 PHN393235:PHN393236 PRJ393235:PRJ393236 QBF393235:QBF393236 QLB393235:QLB393236 QUX393235:QUX393236 RET393235:RET393236 ROP393235:ROP393236 RYL393235:RYL393236 SIH393235:SIH393236 SSD393235:SSD393236 TBZ393235:TBZ393236 TLV393235:TLV393236 TVR393235:TVR393236 UFN393235:UFN393236 UPJ393235:UPJ393236 UZF393235:UZF393236 VJB393235:VJB393236 VSX393235:VSX393236 WCT393235:WCT393236 WMP393235:WMP393236 WWL393235:WWL393236 Y458771:Y458772 JZ458771:JZ458772 TV458771:TV458772 ADR458771:ADR458772 ANN458771:ANN458772 AXJ458771:AXJ458772 BHF458771:BHF458772 BRB458771:BRB458772 CAX458771:CAX458772 CKT458771:CKT458772 CUP458771:CUP458772 DEL458771:DEL458772 DOH458771:DOH458772 DYD458771:DYD458772 EHZ458771:EHZ458772 ERV458771:ERV458772 FBR458771:FBR458772 FLN458771:FLN458772 FVJ458771:FVJ458772 GFF458771:GFF458772 GPB458771:GPB458772 GYX458771:GYX458772 HIT458771:HIT458772 HSP458771:HSP458772 ICL458771:ICL458772 IMH458771:IMH458772 IWD458771:IWD458772 JFZ458771:JFZ458772 JPV458771:JPV458772 JZR458771:JZR458772 KJN458771:KJN458772 KTJ458771:KTJ458772 LDF458771:LDF458772 LNB458771:LNB458772 LWX458771:LWX458772 MGT458771:MGT458772 MQP458771:MQP458772 NAL458771:NAL458772 NKH458771:NKH458772 NUD458771:NUD458772 ODZ458771:ODZ458772 ONV458771:ONV458772 OXR458771:OXR458772 PHN458771:PHN458772 PRJ458771:PRJ458772 QBF458771:QBF458772 QLB458771:QLB458772 QUX458771:QUX458772 RET458771:RET458772 ROP458771:ROP458772 RYL458771:RYL458772 SIH458771:SIH458772 SSD458771:SSD458772 TBZ458771:TBZ458772 TLV458771:TLV458772 TVR458771:TVR458772 UFN458771:UFN458772 UPJ458771:UPJ458772 UZF458771:UZF458772 VJB458771:VJB458772 VSX458771:VSX458772 WCT458771:WCT458772 WMP458771:WMP458772 WWL458771:WWL458772 Y524307:Y524308 JZ524307:JZ524308 TV524307:TV524308 ADR524307:ADR524308 ANN524307:ANN524308 AXJ524307:AXJ524308 BHF524307:BHF524308 BRB524307:BRB524308 CAX524307:CAX524308 CKT524307:CKT524308 CUP524307:CUP524308 DEL524307:DEL524308 DOH524307:DOH524308 DYD524307:DYD524308 EHZ524307:EHZ524308 ERV524307:ERV524308 FBR524307:FBR524308 FLN524307:FLN524308 FVJ524307:FVJ524308 GFF524307:GFF524308 GPB524307:GPB524308 GYX524307:GYX524308 HIT524307:HIT524308 HSP524307:HSP524308 ICL524307:ICL524308 IMH524307:IMH524308 IWD524307:IWD524308 JFZ524307:JFZ524308 JPV524307:JPV524308 JZR524307:JZR524308 KJN524307:KJN524308 KTJ524307:KTJ524308 LDF524307:LDF524308 LNB524307:LNB524308 LWX524307:LWX524308 MGT524307:MGT524308 MQP524307:MQP524308 NAL524307:NAL524308 NKH524307:NKH524308 NUD524307:NUD524308 ODZ524307:ODZ524308 ONV524307:ONV524308 OXR524307:OXR524308 PHN524307:PHN524308 PRJ524307:PRJ524308 QBF524307:QBF524308 QLB524307:QLB524308 QUX524307:QUX524308 RET524307:RET524308 ROP524307:ROP524308 RYL524307:RYL524308 SIH524307:SIH524308 SSD524307:SSD524308 TBZ524307:TBZ524308 TLV524307:TLV524308 TVR524307:TVR524308 UFN524307:UFN524308 UPJ524307:UPJ524308 UZF524307:UZF524308 VJB524307:VJB524308 VSX524307:VSX524308 WCT524307:WCT524308 WMP524307:WMP524308 WWL524307:WWL524308 Y589843:Y589844 JZ589843:JZ589844 TV589843:TV589844 ADR589843:ADR589844 ANN589843:ANN589844 AXJ589843:AXJ589844 BHF589843:BHF589844 BRB589843:BRB589844 CAX589843:CAX589844 CKT589843:CKT589844 CUP589843:CUP589844 DEL589843:DEL589844 DOH589843:DOH589844 DYD589843:DYD589844 EHZ589843:EHZ589844 ERV589843:ERV589844 FBR589843:FBR589844 FLN589843:FLN589844 FVJ589843:FVJ589844 GFF589843:GFF589844 GPB589843:GPB589844 GYX589843:GYX589844 HIT589843:HIT589844 HSP589843:HSP589844 ICL589843:ICL589844 IMH589843:IMH589844 IWD589843:IWD589844 JFZ589843:JFZ589844 JPV589843:JPV589844 JZR589843:JZR589844 KJN589843:KJN589844 KTJ589843:KTJ589844 LDF589843:LDF589844 LNB589843:LNB589844 LWX589843:LWX589844 MGT589843:MGT589844 MQP589843:MQP589844 NAL589843:NAL589844 NKH589843:NKH589844 NUD589843:NUD589844 ODZ589843:ODZ589844 ONV589843:ONV589844 OXR589843:OXR589844 PHN589843:PHN589844 PRJ589843:PRJ589844 QBF589843:QBF589844 QLB589843:QLB589844 QUX589843:QUX589844 RET589843:RET589844 ROP589843:ROP589844 RYL589843:RYL589844 SIH589843:SIH589844 SSD589843:SSD589844 TBZ589843:TBZ589844 TLV589843:TLV589844 TVR589843:TVR589844 UFN589843:UFN589844 UPJ589843:UPJ589844 UZF589843:UZF589844 VJB589843:VJB589844 VSX589843:VSX589844 WCT589843:WCT589844 WMP589843:WMP589844 WWL589843:WWL589844 Y655379:Y655380 JZ655379:JZ655380 TV655379:TV655380 ADR655379:ADR655380 ANN655379:ANN655380 AXJ655379:AXJ655380 BHF655379:BHF655380 BRB655379:BRB655380 CAX655379:CAX655380 CKT655379:CKT655380 CUP655379:CUP655380 DEL655379:DEL655380 DOH655379:DOH655380 DYD655379:DYD655380 EHZ655379:EHZ655380 ERV655379:ERV655380 FBR655379:FBR655380 FLN655379:FLN655380 FVJ655379:FVJ655380 GFF655379:GFF655380 GPB655379:GPB655380 GYX655379:GYX655380 HIT655379:HIT655380 HSP655379:HSP655380 ICL655379:ICL655380 IMH655379:IMH655380 IWD655379:IWD655380 JFZ655379:JFZ655380 JPV655379:JPV655380 JZR655379:JZR655380 KJN655379:KJN655380 KTJ655379:KTJ655380 LDF655379:LDF655380 LNB655379:LNB655380 LWX655379:LWX655380 MGT655379:MGT655380 MQP655379:MQP655380 NAL655379:NAL655380 NKH655379:NKH655380 NUD655379:NUD655380 ODZ655379:ODZ655380 ONV655379:ONV655380 OXR655379:OXR655380 PHN655379:PHN655380 PRJ655379:PRJ655380 QBF655379:QBF655380 QLB655379:QLB655380 QUX655379:QUX655380 RET655379:RET655380 ROP655379:ROP655380 RYL655379:RYL655380 SIH655379:SIH655380 SSD655379:SSD655380 TBZ655379:TBZ655380 TLV655379:TLV655380 TVR655379:TVR655380 UFN655379:UFN655380 UPJ655379:UPJ655380 UZF655379:UZF655380 VJB655379:VJB655380 VSX655379:VSX655380 WCT655379:WCT655380 WMP655379:WMP655380 WWL655379:WWL655380 Y720915:Y720916 JZ720915:JZ720916 TV720915:TV720916 ADR720915:ADR720916 ANN720915:ANN720916 AXJ720915:AXJ720916 BHF720915:BHF720916 BRB720915:BRB720916 CAX720915:CAX720916 CKT720915:CKT720916 CUP720915:CUP720916 DEL720915:DEL720916 DOH720915:DOH720916 DYD720915:DYD720916 EHZ720915:EHZ720916 ERV720915:ERV720916 FBR720915:FBR720916 FLN720915:FLN720916 FVJ720915:FVJ720916 GFF720915:GFF720916 GPB720915:GPB720916 GYX720915:GYX720916 HIT720915:HIT720916 HSP720915:HSP720916 ICL720915:ICL720916 IMH720915:IMH720916 IWD720915:IWD720916 JFZ720915:JFZ720916 JPV720915:JPV720916 JZR720915:JZR720916 KJN720915:KJN720916 KTJ720915:KTJ720916 LDF720915:LDF720916 LNB720915:LNB720916 LWX720915:LWX720916 MGT720915:MGT720916 MQP720915:MQP720916 NAL720915:NAL720916 NKH720915:NKH720916 NUD720915:NUD720916 ODZ720915:ODZ720916 ONV720915:ONV720916 OXR720915:OXR720916 PHN720915:PHN720916 PRJ720915:PRJ720916 QBF720915:QBF720916 QLB720915:QLB720916 QUX720915:QUX720916 RET720915:RET720916 ROP720915:ROP720916 RYL720915:RYL720916 SIH720915:SIH720916 SSD720915:SSD720916 TBZ720915:TBZ720916 TLV720915:TLV720916 TVR720915:TVR720916 UFN720915:UFN720916 UPJ720915:UPJ720916 UZF720915:UZF720916 VJB720915:VJB720916 VSX720915:VSX720916 WCT720915:WCT720916 WMP720915:WMP720916 WWL720915:WWL720916 Y786451:Y786452 JZ786451:JZ786452 TV786451:TV786452 ADR786451:ADR786452 ANN786451:ANN786452 AXJ786451:AXJ786452 BHF786451:BHF786452 BRB786451:BRB786452 CAX786451:CAX786452 CKT786451:CKT786452 CUP786451:CUP786452 DEL786451:DEL786452 DOH786451:DOH786452 DYD786451:DYD786452 EHZ786451:EHZ786452 ERV786451:ERV786452 FBR786451:FBR786452 FLN786451:FLN786452 FVJ786451:FVJ786452 GFF786451:GFF786452 GPB786451:GPB786452 GYX786451:GYX786452 HIT786451:HIT786452 HSP786451:HSP786452 ICL786451:ICL786452 IMH786451:IMH786452 IWD786451:IWD786452 JFZ786451:JFZ786452 JPV786451:JPV786452 JZR786451:JZR786452 KJN786451:KJN786452 KTJ786451:KTJ786452 LDF786451:LDF786452 LNB786451:LNB786452 LWX786451:LWX786452 MGT786451:MGT786452 MQP786451:MQP786452 NAL786451:NAL786452 NKH786451:NKH786452 NUD786451:NUD786452 ODZ786451:ODZ786452 ONV786451:ONV786452 OXR786451:OXR786452 PHN786451:PHN786452 PRJ786451:PRJ786452 QBF786451:QBF786452 QLB786451:QLB786452 QUX786451:QUX786452 RET786451:RET786452 ROP786451:ROP786452 RYL786451:RYL786452 SIH786451:SIH786452 SSD786451:SSD786452 TBZ786451:TBZ786452 TLV786451:TLV786452 TVR786451:TVR786452 UFN786451:UFN786452 UPJ786451:UPJ786452 UZF786451:UZF786452 VJB786451:VJB786452 VSX786451:VSX786452 WCT786451:WCT786452 WMP786451:WMP786452 WWL786451:WWL786452 Y851987:Y851988 JZ851987:JZ851988 TV851987:TV851988 ADR851987:ADR851988 ANN851987:ANN851988 AXJ851987:AXJ851988 BHF851987:BHF851988 BRB851987:BRB851988 CAX851987:CAX851988 CKT851987:CKT851988 CUP851987:CUP851988 DEL851987:DEL851988 DOH851987:DOH851988 DYD851987:DYD851988 EHZ851987:EHZ851988 ERV851987:ERV851988 FBR851987:FBR851988 FLN851987:FLN851988 FVJ851987:FVJ851988 GFF851987:GFF851988 GPB851987:GPB851988 GYX851987:GYX851988 HIT851987:HIT851988 HSP851987:HSP851988 ICL851987:ICL851988 IMH851987:IMH851988 IWD851987:IWD851988 JFZ851987:JFZ851988 JPV851987:JPV851988 JZR851987:JZR851988 KJN851987:KJN851988 KTJ851987:KTJ851988 LDF851987:LDF851988 LNB851987:LNB851988 LWX851987:LWX851988 MGT851987:MGT851988 MQP851987:MQP851988 NAL851987:NAL851988 NKH851987:NKH851988 NUD851987:NUD851988 ODZ851987:ODZ851988 ONV851987:ONV851988 OXR851987:OXR851988 PHN851987:PHN851988 PRJ851987:PRJ851988 QBF851987:QBF851988 QLB851987:QLB851988 QUX851987:QUX851988 RET851987:RET851988 ROP851987:ROP851988 RYL851987:RYL851988 SIH851987:SIH851988 SSD851987:SSD851988 TBZ851987:TBZ851988 TLV851987:TLV851988 TVR851987:TVR851988 UFN851987:UFN851988 UPJ851987:UPJ851988 UZF851987:UZF851988 VJB851987:VJB851988 VSX851987:VSX851988 WCT851987:WCT851988 WMP851987:WMP851988 WWL851987:WWL851988 Y917523:Y917524 JZ917523:JZ917524 TV917523:TV917524 ADR917523:ADR917524 ANN917523:ANN917524 AXJ917523:AXJ917524 BHF917523:BHF917524 BRB917523:BRB917524 CAX917523:CAX917524 CKT917523:CKT917524 CUP917523:CUP917524 DEL917523:DEL917524 DOH917523:DOH917524 DYD917523:DYD917524 EHZ917523:EHZ917524 ERV917523:ERV917524 FBR917523:FBR917524 FLN917523:FLN917524 FVJ917523:FVJ917524 GFF917523:GFF917524 GPB917523:GPB917524 GYX917523:GYX917524 HIT917523:HIT917524 HSP917523:HSP917524 ICL917523:ICL917524 IMH917523:IMH917524 IWD917523:IWD917524 JFZ917523:JFZ917524 JPV917523:JPV917524 JZR917523:JZR917524 KJN917523:KJN917524 KTJ917523:KTJ917524 LDF917523:LDF917524 LNB917523:LNB917524 LWX917523:LWX917524 MGT917523:MGT917524 MQP917523:MQP917524 NAL917523:NAL917524 NKH917523:NKH917524 NUD917523:NUD917524 ODZ917523:ODZ917524 ONV917523:ONV917524 OXR917523:OXR917524 PHN917523:PHN917524 PRJ917523:PRJ917524 QBF917523:QBF917524 QLB917523:QLB917524 QUX917523:QUX917524 RET917523:RET917524 ROP917523:ROP917524 RYL917523:RYL917524 SIH917523:SIH917524 SSD917523:SSD917524 TBZ917523:TBZ917524 TLV917523:TLV917524 TVR917523:TVR917524 UFN917523:UFN917524 UPJ917523:UPJ917524 UZF917523:UZF917524 VJB917523:VJB917524 VSX917523:VSX917524 WCT917523:WCT917524 WMP917523:WMP917524 WWL917523:WWL917524 Y983059:Y983060 JZ983059:JZ983060 TV983059:TV983060 ADR983059:ADR983060 ANN983059:ANN983060 AXJ983059:AXJ983060 BHF983059:BHF983060 BRB983059:BRB983060 CAX983059:CAX983060 CKT983059:CKT983060 CUP983059:CUP983060 DEL983059:DEL983060 DOH983059:DOH983060 DYD983059:DYD983060 EHZ983059:EHZ983060 ERV983059:ERV983060 FBR983059:FBR983060 FLN983059:FLN983060 FVJ983059:FVJ983060 GFF983059:GFF983060 GPB983059:GPB983060 GYX983059:GYX983060 HIT983059:HIT983060 HSP983059:HSP983060 ICL983059:ICL983060 IMH983059:IMH983060 IWD983059:IWD983060 JFZ983059:JFZ983060 JPV983059:JPV983060 JZR983059:JZR983060 KJN983059:KJN983060 KTJ983059:KTJ983060 LDF983059:LDF983060 LNB983059:LNB983060 LWX983059:LWX983060 MGT983059:MGT983060 MQP983059:MQP983060 NAL983059:NAL983060 NKH983059:NKH983060 NUD983059:NUD983060 ODZ983059:ODZ983060 ONV983059:ONV983060 OXR983059:OXR983060 PHN983059:PHN983060 PRJ983059:PRJ983060 QBF983059:QBF983060 QLB983059:QLB983060 QUX983059:QUX983060 RET983059:RET983060 ROP983059:ROP983060 RYL983059:RYL983060 SIH983059:SIH983060 SSD983059:SSD983060 TBZ983059:TBZ983060 TLV983059:TLV983060 TVR983059:TVR983060 UFN983059:UFN983060 UPJ983059:UPJ983060 UZF983059:UZF983060 VJB983059:VJB983060 VSX983059:VSX983060 WCT983059:WCT983060 WMP983059:WMP983060 TT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dataValidation allowBlank="1" promptTitle="checkPeriodRange" sqref="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JW24 WWI983059:WWI983060 V65555:V65556 JW65555:JW65556 TS65555:TS65556 ADO65555:ADO65556 ANK65555:ANK65556 AXG65555:AXG65556 BHC65555:BHC65556 BQY65555:BQY65556 CAU65555:CAU65556 CKQ65555:CKQ65556 CUM65555:CUM65556 DEI65555:DEI65556 DOE65555:DOE65556 DYA65555:DYA65556 EHW65555:EHW65556 ERS65555:ERS65556 FBO65555:FBO65556 FLK65555:FLK65556 FVG65555:FVG65556 GFC65555:GFC65556 GOY65555:GOY65556 GYU65555:GYU65556 HIQ65555:HIQ65556 HSM65555:HSM65556 ICI65555:ICI65556 IME65555:IME65556 IWA65555:IWA65556 JFW65555:JFW65556 JPS65555:JPS65556 JZO65555:JZO65556 KJK65555:KJK65556 KTG65555:KTG65556 LDC65555:LDC65556 LMY65555:LMY65556 LWU65555:LWU65556 MGQ65555:MGQ65556 MQM65555:MQM65556 NAI65555:NAI65556 NKE65555:NKE65556 NUA65555:NUA65556 ODW65555:ODW65556 ONS65555:ONS65556 OXO65555:OXO65556 PHK65555:PHK65556 PRG65555:PRG65556 QBC65555:QBC65556 QKY65555:QKY65556 QUU65555:QUU65556 REQ65555:REQ65556 ROM65555:ROM65556 RYI65555:RYI65556 SIE65555:SIE65556 SSA65555:SSA65556 TBW65555:TBW65556 TLS65555:TLS65556 TVO65555:TVO65556 UFK65555:UFK65556 UPG65555:UPG65556 UZC65555:UZC65556 VIY65555:VIY65556 VSU65555:VSU65556 WCQ65555:WCQ65556 WMM65555:WMM65556 WWI65555:WWI65556 V131091:V131092 JW131091:JW131092 TS131091:TS131092 ADO131091:ADO131092 ANK131091:ANK131092 AXG131091:AXG131092 BHC131091:BHC131092 BQY131091:BQY131092 CAU131091:CAU131092 CKQ131091:CKQ131092 CUM131091:CUM131092 DEI131091:DEI131092 DOE131091:DOE131092 DYA131091:DYA131092 EHW131091:EHW131092 ERS131091:ERS131092 FBO131091:FBO131092 FLK131091:FLK131092 FVG131091:FVG131092 GFC131091:GFC131092 GOY131091:GOY131092 GYU131091:GYU131092 HIQ131091:HIQ131092 HSM131091:HSM131092 ICI131091:ICI131092 IME131091:IME131092 IWA131091:IWA131092 JFW131091:JFW131092 JPS131091:JPS131092 JZO131091:JZO131092 KJK131091:KJK131092 KTG131091:KTG131092 LDC131091:LDC131092 LMY131091:LMY131092 LWU131091:LWU131092 MGQ131091:MGQ131092 MQM131091:MQM131092 NAI131091:NAI131092 NKE131091:NKE131092 NUA131091:NUA131092 ODW131091:ODW131092 ONS131091:ONS131092 OXO131091:OXO131092 PHK131091:PHK131092 PRG131091:PRG131092 QBC131091:QBC131092 QKY131091:QKY131092 QUU131091:QUU131092 REQ131091:REQ131092 ROM131091:ROM131092 RYI131091:RYI131092 SIE131091:SIE131092 SSA131091:SSA131092 TBW131091:TBW131092 TLS131091:TLS131092 TVO131091:TVO131092 UFK131091:UFK131092 UPG131091:UPG131092 UZC131091:UZC131092 VIY131091:VIY131092 VSU131091:VSU131092 WCQ131091:WCQ131092 WMM131091:WMM131092 WWI131091:WWI131092 V196627:V196628 JW196627:JW196628 TS196627:TS196628 ADO196627:ADO196628 ANK196627:ANK196628 AXG196627:AXG196628 BHC196627:BHC196628 BQY196627:BQY196628 CAU196627:CAU196628 CKQ196627:CKQ196628 CUM196627:CUM196628 DEI196627:DEI196628 DOE196627:DOE196628 DYA196627:DYA196628 EHW196627:EHW196628 ERS196627:ERS196628 FBO196627:FBO196628 FLK196627:FLK196628 FVG196627:FVG196628 GFC196627:GFC196628 GOY196627:GOY196628 GYU196627:GYU196628 HIQ196627:HIQ196628 HSM196627:HSM196628 ICI196627:ICI196628 IME196627:IME196628 IWA196627:IWA196628 JFW196627:JFW196628 JPS196627:JPS196628 JZO196627:JZO196628 KJK196627:KJK196628 KTG196627:KTG196628 LDC196627:LDC196628 LMY196627:LMY196628 LWU196627:LWU196628 MGQ196627:MGQ196628 MQM196627:MQM196628 NAI196627:NAI196628 NKE196627:NKE196628 NUA196627:NUA196628 ODW196627:ODW196628 ONS196627:ONS196628 OXO196627:OXO196628 PHK196627:PHK196628 PRG196627:PRG196628 QBC196627:QBC196628 QKY196627:QKY196628 QUU196627:QUU196628 REQ196627:REQ196628 ROM196627:ROM196628 RYI196627:RYI196628 SIE196627:SIE196628 SSA196627:SSA196628 TBW196627:TBW196628 TLS196627:TLS196628 TVO196627:TVO196628 UFK196627:UFK196628 UPG196627:UPG196628 UZC196627:UZC196628 VIY196627:VIY196628 VSU196627:VSU196628 WCQ196627:WCQ196628 WMM196627:WMM196628 WWI196627:WWI196628 V262163:V262164 JW262163:JW262164 TS262163:TS262164 ADO262163:ADO262164 ANK262163:ANK262164 AXG262163:AXG262164 BHC262163:BHC262164 BQY262163:BQY262164 CAU262163:CAU262164 CKQ262163:CKQ262164 CUM262163:CUM262164 DEI262163:DEI262164 DOE262163:DOE262164 DYA262163:DYA262164 EHW262163:EHW262164 ERS262163:ERS262164 FBO262163:FBO262164 FLK262163:FLK262164 FVG262163:FVG262164 GFC262163:GFC262164 GOY262163:GOY262164 GYU262163:GYU262164 HIQ262163:HIQ262164 HSM262163:HSM262164 ICI262163:ICI262164 IME262163:IME262164 IWA262163:IWA262164 JFW262163:JFW262164 JPS262163:JPS262164 JZO262163:JZO262164 KJK262163:KJK262164 KTG262163:KTG262164 LDC262163:LDC262164 LMY262163:LMY262164 LWU262163:LWU262164 MGQ262163:MGQ262164 MQM262163:MQM262164 NAI262163:NAI262164 NKE262163:NKE262164 NUA262163:NUA262164 ODW262163:ODW262164 ONS262163:ONS262164 OXO262163:OXO262164 PHK262163:PHK262164 PRG262163:PRG262164 QBC262163:QBC262164 QKY262163:QKY262164 QUU262163:QUU262164 REQ262163:REQ262164 ROM262163:ROM262164 RYI262163:RYI262164 SIE262163:SIE262164 SSA262163:SSA262164 TBW262163:TBW262164 TLS262163:TLS262164 TVO262163:TVO262164 UFK262163:UFK262164 UPG262163:UPG262164 UZC262163:UZC262164 VIY262163:VIY262164 VSU262163:VSU262164 WCQ262163:WCQ262164 WMM262163:WMM262164 WWI262163:WWI262164 V327699:V327700 JW327699:JW327700 TS327699:TS327700 ADO327699:ADO327700 ANK327699:ANK327700 AXG327699:AXG327700 BHC327699:BHC327700 BQY327699:BQY327700 CAU327699:CAU327700 CKQ327699:CKQ327700 CUM327699:CUM327700 DEI327699:DEI327700 DOE327699:DOE327700 DYA327699:DYA327700 EHW327699:EHW327700 ERS327699:ERS327700 FBO327699:FBO327700 FLK327699:FLK327700 FVG327699:FVG327700 GFC327699:GFC327700 GOY327699:GOY327700 GYU327699:GYU327700 HIQ327699:HIQ327700 HSM327699:HSM327700 ICI327699:ICI327700 IME327699:IME327700 IWA327699:IWA327700 JFW327699:JFW327700 JPS327699:JPS327700 JZO327699:JZO327700 KJK327699:KJK327700 KTG327699:KTG327700 LDC327699:LDC327700 LMY327699:LMY327700 LWU327699:LWU327700 MGQ327699:MGQ327700 MQM327699:MQM327700 NAI327699:NAI327700 NKE327699:NKE327700 NUA327699:NUA327700 ODW327699:ODW327700 ONS327699:ONS327700 OXO327699:OXO327700 PHK327699:PHK327700 PRG327699:PRG327700 QBC327699:QBC327700 QKY327699:QKY327700 QUU327699:QUU327700 REQ327699:REQ327700 ROM327699:ROM327700 RYI327699:RYI327700 SIE327699:SIE327700 SSA327699:SSA327700 TBW327699:TBW327700 TLS327699:TLS327700 TVO327699:TVO327700 UFK327699:UFK327700 UPG327699:UPG327700 UZC327699:UZC327700 VIY327699:VIY327700 VSU327699:VSU327700 WCQ327699:WCQ327700 WMM327699:WMM327700 WWI327699:WWI327700 V393235:V393236 JW393235:JW393236 TS393235:TS393236 ADO393235:ADO393236 ANK393235:ANK393236 AXG393235:AXG393236 BHC393235:BHC393236 BQY393235:BQY393236 CAU393235:CAU393236 CKQ393235:CKQ393236 CUM393235:CUM393236 DEI393235:DEI393236 DOE393235:DOE393236 DYA393235:DYA393236 EHW393235:EHW393236 ERS393235:ERS393236 FBO393235:FBO393236 FLK393235:FLK393236 FVG393235:FVG393236 GFC393235:GFC393236 GOY393235:GOY393236 GYU393235:GYU393236 HIQ393235:HIQ393236 HSM393235:HSM393236 ICI393235:ICI393236 IME393235:IME393236 IWA393235:IWA393236 JFW393235:JFW393236 JPS393235:JPS393236 JZO393235:JZO393236 KJK393235:KJK393236 KTG393235:KTG393236 LDC393235:LDC393236 LMY393235:LMY393236 LWU393235:LWU393236 MGQ393235:MGQ393236 MQM393235:MQM393236 NAI393235:NAI393236 NKE393235:NKE393236 NUA393235:NUA393236 ODW393235:ODW393236 ONS393235:ONS393236 OXO393235:OXO393236 PHK393235:PHK393236 PRG393235:PRG393236 QBC393235:QBC393236 QKY393235:QKY393236 QUU393235:QUU393236 REQ393235:REQ393236 ROM393235:ROM393236 RYI393235:RYI393236 SIE393235:SIE393236 SSA393235:SSA393236 TBW393235:TBW393236 TLS393235:TLS393236 TVO393235:TVO393236 UFK393235:UFK393236 UPG393235:UPG393236 UZC393235:UZC393236 VIY393235:VIY393236 VSU393235:VSU393236 WCQ393235:WCQ393236 WMM393235:WMM393236 WWI393235:WWI393236 V458771:V458772 JW458771:JW458772 TS458771:TS458772 ADO458771:ADO458772 ANK458771:ANK458772 AXG458771:AXG458772 BHC458771:BHC458772 BQY458771:BQY458772 CAU458771:CAU458772 CKQ458771:CKQ458772 CUM458771:CUM458772 DEI458771:DEI458772 DOE458771:DOE458772 DYA458771:DYA458772 EHW458771:EHW458772 ERS458771:ERS458772 FBO458771:FBO458772 FLK458771:FLK458772 FVG458771:FVG458772 GFC458771:GFC458772 GOY458771:GOY458772 GYU458771:GYU458772 HIQ458771:HIQ458772 HSM458771:HSM458772 ICI458771:ICI458772 IME458771:IME458772 IWA458771:IWA458772 JFW458771:JFW458772 JPS458771:JPS458772 JZO458771:JZO458772 KJK458771:KJK458772 KTG458771:KTG458772 LDC458771:LDC458772 LMY458771:LMY458772 LWU458771:LWU458772 MGQ458771:MGQ458772 MQM458771:MQM458772 NAI458771:NAI458772 NKE458771:NKE458772 NUA458771:NUA458772 ODW458771:ODW458772 ONS458771:ONS458772 OXO458771:OXO458772 PHK458771:PHK458772 PRG458771:PRG458772 QBC458771:QBC458772 QKY458771:QKY458772 QUU458771:QUU458772 REQ458771:REQ458772 ROM458771:ROM458772 RYI458771:RYI458772 SIE458771:SIE458772 SSA458771:SSA458772 TBW458771:TBW458772 TLS458771:TLS458772 TVO458771:TVO458772 UFK458771:UFK458772 UPG458771:UPG458772 UZC458771:UZC458772 VIY458771:VIY458772 VSU458771:VSU458772 WCQ458771:WCQ458772 WMM458771:WMM458772 WWI458771:WWI458772 V524307:V524308 JW524307:JW524308 TS524307:TS524308 ADO524307:ADO524308 ANK524307:ANK524308 AXG524307:AXG524308 BHC524307:BHC524308 BQY524307:BQY524308 CAU524307:CAU524308 CKQ524307:CKQ524308 CUM524307:CUM524308 DEI524307:DEI524308 DOE524307:DOE524308 DYA524307:DYA524308 EHW524307:EHW524308 ERS524307:ERS524308 FBO524307:FBO524308 FLK524307:FLK524308 FVG524307:FVG524308 GFC524307:GFC524308 GOY524307:GOY524308 GYU524307:GYU524308 HIQ524307:HIQ524308 HSM524307:HSM524308 ICI524307:ICI524308 IME524307:IME524308 IWA524307:IWA524308 JFW524307:JFW524308 JPS524307:JPS524308 JZO524307:JZO524308 KJK524307:KJK524308 KTG524307:KTG524308 LDC524307:LDC524308 LMY524307:LMY524308 LWU524307:LWU524308 MGQ524307:MGQ524308 MQM524307:MQM524308 NAI524307:NAI524308 NKE524307:NKE524308 NUA524307:NUA524308 ODW524307:ODW524308 ONS524307:ONS524308 OXO524307:OXO524308 PHK524307:PHK524308 PRG524307:PRG524308 QBC524307:QBC524308 QKY524307:QKY524308 QUU524307:QUU524308 REQ524307:REQ524308 ROM524307:ROM524308 RYI524307:RYI524308 SIE524307:SIE524308 SSA524307:SSA524308 TBW524307:TBW524308 TLS524307:TLS524308 TVO524307:TVO524308 UFK524307:UFK524308 UPG524307:UPG524308 UZC524307:UZC524308 VIY524307:VIY524308 VSU524307:VSU524308 WCQ524307:WCQ524308 WMM524307:WMM524308 WWI524307:WWI524308 V589843:V589844 JW589843:JW589844 TS589843:TS589844 ADO589843:ADO589844 ANK589843:ANK589844 AXG589843:AXG589844 BHC589843:BHC589844 BQY589843:BQY589844 CAU589843:CAU589844 CKQ589843:CKQ589844 CUM589843:CUM589844 DEI589843:DEI589844 DOE589843:DOE589844 DYA589843:DYA589844 EHW589843:EHW589844 ERS589843:ERS589844 FBO589843:FBO589844 FLK589843:FLK589844 FVG589843:FVG589844 GFC589843:GFC589844 GOY589843:GOY589844 GYU589843:GYU589844 HIQ589843:HIQ589844 HSM589843:HSM589844 ICI589843:ICI589844 IME589843:IME589844 IWA589843:IWA589844 JFW589843:JFW589844 JPS589843:JPS589844 JZO589843:JZO589844 KJK589843:KJK589844 KTG589843:KTG589844 LDC589843:LDC589844 LMY589843:LMY589844 LWU589843:LWU589844 MGQ589843:MGQ589844 MQM589843:MQM589844 NAI589843:NAI589844 NKE589843:NKE589844 NUA589843:NUA589844 ODW589843:ODW589844 ONS589843:ONS589844 OXO589843:OXO589844 PHK589843:PHK589844 PRG589843:PRG589844 QBC589843:QBC589844 QKY589843:QKY589844 QUU589843:QUU589844 REQ589843:REQ589844 ROM589843:ROM589844 RYI589843:RYI589844 SIE589843:SIE589844 SSA589843:SSA589844 TBW589843:TBW589844 TLS589843:TLS589844 TVO589843:TVO589844 UFK589843:UFK589844 UPG589843:UPG589844 UZC589843:UZC589844 VIY589843:VIY589844 VSU589843:VSU589844 WCQ589843:WCQ589844 WMM589843:WMM589844 WWI589843:WWI589844 V655379:V655380 JW655379:JW655380 TS655379:TS655380 ADO655379:ADO655380 ANK655379:ANK655380 AXG655379:AXG655380 BHC655379:BHC655380 BQY655379:BQY655380 CAU655379:CAU655380 CKQ655379:CKQ655380 CUM655379:CUM655380 DEI655379:DEI655380 DOE655379:DOE655380 DYA655379:DYA655380 EHW655379:EHW655380 ERS655379:ERS655380 FBO655379:FBO655380 FLK655379:FLK655380 FVG655379:FVG655380 GFC655379:GFC655380 GOY655379:GOY655380 GYU655379:GYU655380 HIQ655379:HIQ655380 HSM655379:HSM655380 ICI655379:ICI655380 IME655379:IME655380 IWA655379:IWA655380 JFW655379:JFW655380 JPS655379:JPS655380 JZO655379:JZO655380 KJK655379:KJK655380 KTG655379:KTG655380 LDC655379:LDC655380 LMY655379:LMY655380 LWU655379:LWU655380 MGQ655379:MGQ655380 MQM655379:MQM655380 NAI655379:NAI655380 NKE655379:NKE655380 NUA655379:NUA655380 ODW655379:ODW655380 ONS655379:ONS655380 OXO655379:OXO655380 PHK655379:PHK655380 PRG655379:PRG655380 QBC655379:QBC655380 QKY655379:QKY655380 QUU655379:QUU655380 REQ655379:REQ655380 ROM655379:ROM655380 RYI655379:RYI655380 SIE655379:SIE655380 SSA655379:SSA655380 TBW655379:TBW655380 TLS655379:TLS655380 TVO655379:TVO655380 UFK655379:UFK655380 UPG655379:UPG655380 UZC655379:UZC655380 VIY655379:VIY655380 VSU655379:VSU655380 WCQ655379:WCQ655380 WMM655379:WMM655380 WWI655379:WWI655380 V720915:V720916 JW720915:JW720916 TS720915:TS720916 ADO720915:ADO720916 ANK720915:ANK720916 AXG720915:AXG720916 BHC720915:BHC720916 BQY720915:BQY720916 CAU720915:CAU720916 CKQ720915:CKQ720916 CUM720915:CUM720916 DEI720915:DEI720916 DOE720915:DOE720916 DYA720915:DYA720916 EHW720915:EHW720916 ERS720915:ERS720916 FBO720915:FBO720916 FLK720915:FLK720916 FVG720915:FVG720916 GFC720915:GFC720916 GOY720915:GOY720916 GYU720915:GYU720916 HIQ720915:HIQ720916 HSM720915:HSM720916 ICI720915:ICI720916 IME720915:IME720916 IWA720915:IWA720916 JFW720915:JFW720916 JPS720915:JPS720916 JZO720915:JZO720916 KJK720915:KJK720916 KTG720915:KTG720916 LDC720915:LDC720916 LMY720915:LMY720916 LWU720915:LWU720916 MGQ720915:MGQ720916 MQM720915:MQM720916 NAI720915:NAI720916 NKE720915:NKE720916 NUA720915:NUA720916 ODW720915:ODW720916 ONS720915:ONS720916 OXO720915:OXO720916 PHK720915:PHK720916 PRG720915:PRG720916 QBC720915:QBC720916 QKY720915:QKY720916 QUU720915:QUU720916 REQ720915:REQ720916 ROM720915:ROM720916 RYI720915:RYI720916 SIE720915:SIE720916 SSA720915:SSA720916 TBW720915:TBW720916 TLS720915:TLS720916 TVO720915:TVO720916 UFK720915:UFK720916 UPG720915:UPG720916 UZC720915:UZC720916 VIY720915:VIY720916 VSU720915:VSU720916 WCQ720915:WCQ720916 WMM720915:WMM720916 WWI720915:WWI720916 V786451:V786452 JW786451:JW786452 TS786451:TS786452 ADO786451:ADO786452 ANK786451:ANK786452 AXG786451:AXG786452 BHC786451:BHC786452 BQY786451:BQY786452 CAU786451:CAU786452 CKQ786451:CKQ786452 CUM786451:CUM786452 DEI786451:DEI786452 DOE786451:DOE786452 DYA786451:DYA786452 EHW786451:EHW786452 ERS786451:ERS786452 FBO786451:FBO786452 FLK786451:FLK786452 FVG786451:FVG786452 GFC786451:GFC786452 GOY786451:GOY786452 GYU786451:GYU786452 HIQ786451:HIQ786452 HSM786451:HSM786452 ICI786451:ICI786452 IME786451:IME786452 IWA786451:IWA786452 JFW786451:JFW786452 JPS786451:JPS786452 JZO786451:JZO786452 KJK786451:KJK786452 KTG786451:KTG786452 LDC786451:LDC786452 LMY786451:LMY786452 LWU786451:LWU786452 MGQ786451:MGQ786452 MQM786451:MQM786452 NAI786451:NAI786452 NKE786451:NKE786452 NUA786451:NUA786452 ODW786451:ODW786452 ONS786451:ONS786452 OXO786451:OXO786452 PHK786451:PHK786452 PRG786451:PRG786452 QBC786451:QBC786452 QKY786451:QKY786452 QUU786451:QUU786452 REQ786451:REQ786452 ROM786451:ROM786452 RYI786451:RYI786452 SIE786451:SIE786452 SSA786451:SSA786452 TBW786451:TBW786452 TLS786451:TLS786452 TVO786451:TVO786452 UFK786451:UFK786452 UPG786451:UPG786452 UZC786451:UZC786452 VIY786451:VIY786452 VSU786451:VSU786452 WCQ786451:WCQ786452 WMM786451:WMM786452 WWI786451:WWI786452 V851987:V851988 JW851987:JW851988 TS851987:TS851988 ADO851987:ADO851988 ANK851987:ANK851988 AXG851987:AXG851988 BHC851987:BHC851988 BQY851987:BQY851988 CAU851987:CAU851988 CKQ851987:CKQ851988 CUM851987:CUM851988 DEI851987:DEI851988 DOE851987:DOE851988 DYA851987:DYA851988 EHW851987:EHW851988 ERS851987:ERS851988 FBO851987:FBO851988 FLK851987:FLK851988 FVG851987:FVG851988 GFC851987:GFC851988 GOY851987:GOY851988 GYU851987:GYU851988 HIQ851987:HIQ851988 HSM851987:HSM851988 ICI851987:ICI851988 IME851987:IME851988 IWA851987:IWA851988 JFW851987:JFW851988 JPS851987:JPS851988 JZO851987:JZO851988 KJK851987:KJK851988 KTG851987:KTG851988 LDC851987:LDC851988 LMY851987:LMY851988 LWU851987:LWU851988 MGQ851987:MGQ851988 MQM851987:MQM851988 NAI851987:NAI851988 NKE851987:NKE851988 NUA851987:NUA851988 ODW851987:ODW851988 ONS851987:ONS851988 OXO851987:OXO851988 PHK851987:PHK851988 PRG851987:PRG851988 QBC851987:QBC851988 QKY851987:QKY851988 QUU851987:QUU851988 REQ851987:REQ851988 ROM851987:ROM851988 RYI851987:RYI851988 SIE851987:SIE851988 SSA851987:SSA851988 TBW851987:TBW851988 TLS851987:TLS851988 TVO851987:TVO851988 UFK851987:UFK851988 UPG851987:UPG851988 UZC851987:UZC851988 VIY851987:VIY851988 VSU851987:VSU851988 WCQ851987:WCQ851988 WMM851987:WMM851988 WWI851987:WWI851988 V917523:V917524 JW917523:JW917524 TS917523:TS917524 ADO917523:ADO917524 ANK917523:ANK917524 AXG917523:AXG917524 BHC917523:BHC917524 BQY917523:BQY917524 CAU917523:CAU917524 CKQ917523:CKQ917524 CUM917523:CUM917524 DEI917523:DEI917524 DOE917523:DOE917524 DYA917523:DYA917524 EHW917523:EHW917524 ERS917523:ERS917524 FBO917523:FBO917524 FLK917523:FLK917524 FVG917523:FVG917524 GFC917523:GFC917524 GOY917523:GOY917524 GYU917523:GYU917524 HIQ917523:HIQ917524 HSM917523:HSM917524 ICI917523:ICI917524 IME917523:IME917524 IWA917523:IWA917524 JFW917523:JFW917524 JPS917523:JPS917524 JZO917523:JZO917524 KJK917523:KJK917524 KTG917523:KTG917524 LDC917523:LDC917524 LMY917523:LMY917524 LWU917523:LWU917524 MGQ917523:MGQ917524 MQM917523:MQM917524 NAI917523:NAI917524 NKE917523:NKE917524 NUA917523:NUA917524 ODW917523:ODW917524 ONS917523:ONS917524 OXO917523:OXO917524 PHK917523:PHK917524 PRG917523:PRG917524 QBC917523:QBC917524 QKY917523:QKY917524 QUU917523:QUU917524 REQ917523:REQ917524 ROM917523:ROM917524 RYI917523:RYI917524 SIE917523:SIE917524 SSA917523:SSA917524 TBW917523:TBW917524 TLS917523:TLS917524 TVO917523:TVO917524 UFK917523:UFK917524 UPG917523:UPG917524 UZC917523:UZC917524 VIY917523:VIY917524 VSU917523:VSU917524 WCQ917523:WCQ917524 WMM917523:WMM917524 WWI917523:WWI917524 V983059:V983060 JW983059:JW983060 TS983059:TS983060 ADO983059:ADO983060 ANK983059:ANK983060 AXG983059:AXG983060 BHC983059:BHC983060 BQY983059:BQY983060 CAU983059:CAU983060 CKQ983059:CKQ983060 CUM983059:CUM983060 DEI983059:DEI983060 DOE983059:DOE983060 DYA983059:DYA983060 EHW983059:EHW983060 ERS983059:ERS983060 FBO983059:FBO983060 FLK983059:FLK983060 FVG983059:FVG983060 GFC983059:GFC983060 GOY983059:GOY983060 GYU983059:GYU983060 HIQ983059:HIQ983060 HSM983059:HSM983060 ICI983059:ICI983060 IME983059:IME983060 IWA983059:IWA983060 JFW983059:JFW983060 JPS983059:JPS983060 JZO983059:JZO983060 KJK983059:KJK983060 KTG983059:KTG983060 LDC983059:LDC983060 LMY983059:LMY983060 LWU983059:LWU983060 MGQ983059:MGQ983060 MQM983059:MQM983060 NAI983059:NAI983060 NKE983059:NKE983060 NUA983059:NUA983060 ODW983059:ODW983060 ONS983059:ONS983060 OXO983059:OXO983060 PHK983059:PHK983060 PRG983059:PRG983060 QBC983059:QBC983060 QKY983059:QKY983060 QUU983059:QUU983060 REQ983059:REQ983060 ROM983059:ROM983060 RYI983059:RYI983060 SIE983059:SIE983060 SSA983059:SSA983060 TBW983059:TBW983060 TLS983059:TLS983060 TVO983059:TVO983060 UFK983059:UFK983060 UPG983059:UPG983060 UZC983059:UZC983060 VIY983059:VIY983060 VSU983059:VSU983060 WCQ983059:WCQ983060 WMM983059:WMM983060 TS24 V24 AH65555:AH65556 AH131091:AH131092 AH196627:AH196628 AH262163:AH262164 AH327699:AH327700 AH393235:AH393236 AH458771:AH458772 AH524307:AH524308 AH589843:AH589844 AH655379:AH655380 AH720915:AH720916 AH786451:AH786452 AH851987:AH851988 AH917523:AH917524 AH983059:AH983060 AH24"/>
    <dataValidation allowBlank="1" showInputMessage="1" showErrorMessage="1" prompt="Для выбора выполните двойной щелчок левой клавиши мыши по соответствующей ячейке." sqref="TW24 X65555:X65557 JY65555:JY65557 TU65555:TU65557 ADQ65555:ADQ65557 ANM65555:ANM65557 AXI65555:AXI65557 BHE65555:BHE65557 BRA65555:BRA65557 CAW65555:CAW65557 CKS65555:CKS65557 CUO65555:CUO65557 DEK65555:DEK65557 DOG65555:DOG65557 DYC65555:DYC65557 EHY65555:EHY65557 ERU65555:ERU65557 FBQ65555:FBQ65557 FLM65555:FLM65557 FVI65555:FVI65557 GFE65555:GFE65557 GPA65555:GPA65557 GYW65555:GYW65557 HIS65555:HIS65557 HSO65555:HSO65557 ICK65555:ICK65557 IMG65555:IMG65557 IWC65555:IWC65557 JFY65555:JFY65557 JPU65555:JPU65557 JZQ65555:JZQ65557 KJM65555:KJM65557 KTI65555:KTI65557 LDE65555:LDE65557 LNA65555:LNA65557 LWW65555:LWW65557 MGS65555:MGS65557 MQO65555:MQO65557 NAK65555:NAK65557 NKG65555:NKG65557 NUC65555:NUC65557 ODY65555:ODY65557 ONU65555:ONU65557 OXQ65555:OXQ65557 PHM65555:PHM65557 PRI65555:PRI65557 QBE65555:QBE65557 QLA65555:QLA65557 QUW65555:QUW65557 RES65555:RES65557 ROO65555:ROO65557 RYK65555:RYK65557 SIG65555:SIG65557 SSC65555:SSC65557 TBY65555:TBY65557 TLU65555:TLU65557 TVQ65555:TVQ65557 UFM65555:UFM65557 UPI65555:UPI65557 UZE65555:UZE65557 VJA65555:VJA65557 VSW65555:VSW65557 WCS65555:WCS65557 WMO65555:WMO65557 WWK65555:WWK65557 X131091:X131093 JY131091:JY131093 TU131091:TU131093 ADQ131091:ADQ131093 ANM131091:ANM131093 AXI131091:AXI131093 BHE131091:BHE131093 BRA131091:BRA131093 CAW131091:CAW131093 CKS131091:CKS131093 CUO131091:CUO131093 DEK131091:DEK131093 DOG131091:DOG131093 DYC131091:DYC131093 EHY131091:EHY131093 ERU131091:ERU131093 FBQ131091:FBQ131093 FLM131091:FLM131093 FVI131091:FVI131093 GFE131091:GFE131093 GPA131091:GPA131093 GYW131091:GYW131093 HIS131091:HIS131093 HSO131091:HSO131093 ICK131091:ICK131093 IMG131091:IMG131093 IWC131091:IWC131093 JFY131091:JFY131093 JPU131091:JPU131093 JZQ131091:JZQ131093 KJM131091:KJM131093 KTI131091:KTI131093 LDE131091:LDE131093 LNA131091:LNA131093 LWW131091:LWW131093 MGS131091:MGS131093 MQO131091:MQO131093 NAK131091:NAK131093 NKG131091:NKG131093 NUC131091:NUC131093 ODY131091:ODY131093 ONU131091:ONU131093 OXQ131091:OXQ131093 PHM131091:PHM131093 PRI131091:PRI131093 QBE131091:QBE131093 QLA131091:QLA131093 QUW131091:QUW131093 RES131091:RES131093 ROO131091:ROO131093 RYK131091:RYK131093 SIG131091:SIG131093 SSC131091:SSC131093 TBY131091:TBY131093 TLU131091:TLU131093 TVQ131091:TVQ131093 UFM131091:UFM131093 UPI131091:UPI131093 UZE131091:UZE131093 VJA131091:VJA131093 VSW131091:VSW131093 WCS131091:WCS131093 WMO131091:WMO131093 WWK131091:WWK131093 X196627:X196629 JY196627:JY196629 TU196627:TU196629 ADQ196627:ADQ196629 ANM196627:ANM196629 AXI196627:AXI196629 BHE196627:BHE196629 BRA196627:BRA196629 CAW196627:CAW196629 CKS196627:CKS196629 CUO196627:CUO196629 DEK196627:DEK196629 DOG196627:DOG196629 DYC196627:DYC196629 EHY196627:EHY196629 ERU196627:ERU196629 FBQ196627:FBQ196629 FLM196627:FLM196629 FVI196627:FVI196629 GFE196627:GFE196629 GPA196627:GPA196629 GYW196627:GYW196629 HIS196627:HIS196629 HSO196627:HSO196629 ICK196627:ICK196629 IMG196627:IMG196629 IWC196627:IWC196629 JFY196627:JFY196629 JPU196627:JPU196629 JZQ196627:JZQ196629 KJM196627:KJM196629 KTI196627:KTI196629 LDE196627:LDE196629 LNA196627:LNA196629 LWW196627:LWW196629 MGS196627:MGS196629 MQO196627:MQO196629 NAK196627:NAK196629 NKG196627:NKG196629 NUC196627:NUC196629 ODY196627:ODY196629 ONU196627:ONU196629 OXQ196627:OXQ196629 PHM196627:PHM196629 PRI196627:PRI196629 QBE196627:QBE196629 QLA196627:QLA196629 QUW196627:QUW196629 RES196627:RES196629 ROO196627:ROO196629 RYK196627:RYK196629 SIG196627:SIG196629 SSC196627:SSC196629 TBY196627:TBY196629 TLU196627:TLU196629 TVQ196627:TVQ196629 UFM196627:UFM196629 UPI196627:UPI196629 UZE196627:UZE196629 VJA196627:VJA196629 VSW196627:VSW196629 WCS196627:WCS196629 WMO196627:WMO196629 WWK196627:WWK196629 X262163:X262165 JY262163:JY262165 TU262163:TU262165 ADQ262163:ADQ262165 ANM262163:ANM262165 AXI262163:AXI262165 BHE262163:BHE262165 BRA262163:BRA262165 CAW262163:CAW262165 CKS262163:CKS262165 CUO262163:CUO262165 DEK262163:DEK262165 DOG262163:DOG262165 DYC262163:DYC262165 EHY262163:EHY262165 ERU262163:ERU262165 FBQ262163:FBQ262165 FLM262163:FLM262165 FVI262163:FVI262165 GFE262163:GFE262165 GPA262163:GPA262165 GYW262163:GYW262165 HIS262163:HIS262165 HSO262163:HSO262165 ICK262163:ICK262165 IMG262163:IMG262165 IWC262163:IWC262165 JFY262163:JFY262165 JPU262163:JPU262165 JZQ262163:JZQ262165 KJM262163:KJM262165 KTI262163:KTI262165 LDE262163:LDE262165 LNA262163:LNA262165 LWW262163:LWW262165 MGS262163:MGS262165 MQO262163:MQO262165 NAK262163:NAK262165 NKG262163:NKG262165 NUC262163:NUC262165 ODY262163:ODY262165 ONU262163:ONU262165 OXQ262163:OXQ262165 PHM262163:PHM262165 PRI262163:PRI262165 QBE262163:QBE262165 QLA262163:QLA262165 QUW262163:QUW262165 RES262163:RES262165 ROO262163:ROO262165 RYK262163:RYK262165 SIG262163:SIG262165 SSC262163:SSC262165 TBY262163:TBY262165 TLU262163:TLU262165 TVQ262163:TVQ262165 UFM262163:UFM262165 UPI262163:UPI262165 UZE262163:UZE262165 VJA262163:VJA262165 VSW262163:VSW262165 WCS262163:WCS262165 WMO262163:WMO262165 WWK262163:WWK262165 X327699:X327701 JY327699:JY327701 TU327699:TU327701 ADQ327699:ADQ327701 ANM327699:ANM327701 AXI327699:AXI327701 BHE327699:BHE327701 BRA327699:BRA327701 CAW327699:CAW327701 CKS327699:CKS327701 CUO327699:CUO327701 DEK327699:DEK327701 DOG327699:DOG327701 DYC327699:DYC327701 EHY327699:EHY327701 ERU327699:ERU327701 FBQ327699:FBQ327701 FLM327699:FLM327701 FVI327699:FVI327701 GFE327699:GFE327701 GPA327699:GPA327701 GYW327699:GYW327701 HIS327699:HIS327701 HSO327699:HSO327701 ICK327699:ICK327701 IMG327699:IMG327701 IWC327699:IWC327701 JFY327699:JFY327701 JPU327699:JPU327701 JZQ327699:JZQ327701 KJM327699:KJM327701 KTI327699:KTI327701 LDE327699:LDE327701 LNA327699:LNA327701 LWW327699:LWW327701 MGS327699:MGS327701 MQO327699:MQO327701 NAK327699:NAK327701 NKG327699:NKG327701 NUC327699:NUC327701 ODY327699:ODY327701 ONU327699:ONU327701 OXQ327699:OXQ327701 PHM327699:PHM327701 PRI327699:PRI327701 QBE327699:QBE327701 QLA327699:QLA327701 QUW327699:QUW327701 RES327699:RES327701 ROO327699:ROO327701 RYK327699:RYK327701 SIG327699:SIG327701 SSC327699:SSC327701 TBY327699:TBY327701 TLU327699:TLU327701 TVQ327699:TVQ327701 UFM327699:UFM327701 UPI327699:UPI327701 UZE327699:UZE327701 VJA327699:VJA327701 VSW327699:VSW327701 WCS327699:WCS327701 WMO327699:WMO327701 WWK327699:WWK327701 X393235:X393237 JY393235:JY393237 TU393235:TU393237 ADQ393235:ADQ393237 ANM393235:ANM393237 AXI393235:AXI393237 BHE393235:BHE393237 BRA393235:BRA393237 CAW393235:CAW393237 CKS393235:CKS393237 CUO393235:CUO393237 DEK393235:DEK393237 DOG393235:DOG393237 DYC393235:DYC393237 EHY393235:EHY393237 ERU393235:ERU393237 FBQ393235:FBQ393237 FLM393235:FLM393237 FVI393235:FVI393237 GFE393235:GFE393237 GPA393235:GPA393237 GYW393235:GYW393237 HIS393235:HIS393237 HSO393235:HSO393237 ICK393235:ICK393237 IMG393235:IMG393237 IWC393235:IWC393237 JFY393235:JFY393237 JPU393235:JPU393237 JZQ393235:JZQ393237 KJM393235:KJM393237 KTI393235:KTI393237 LDE393235:LDE393237 LNA393235:LNA393237 LWW393235:LWW393237 MGS393235:MGS393237 MQO393235:MQO393237 NAK393235:NAK393237 NKG393235:NKG393237 NUC393235:NUC393237 ODY393235:ODY393237 ONU393235:ONU393237 OXQ393235:OXQ393237 PHM393235:PHM393237 PRI393235:PRI393237 QBE393235:QBE393237 QLA393235:QLA393237 QUW393235:QUW393237 RES393235:RES393237 ROO393235:ROO393237 RYK393235:RYK393237 SIG393235:SIG393237 SSC393235:SSC393237 TBY393235:TBY393237 TLU393235:TLU393237 TVQ393235:TVQ393237 UFM393235:UFM393237 UPI393235:UPI393237 UZE393235:UZE393237 VJA393235:VJA393237 VSW393235:VSW393237 WCS393235:WCS393237 WMO393235:WMO393237 WWK393235:WWK393237 X458771:X458773 JY458771:JY458773 TU458771:TU458773 ADQ458771:ADQ458773 ANM458771:ANM458773 AXI458771:AXI458773 BHE458771:BHE458773 BRA458771:BRA458773 CAW458771:CAW458773 CKS458771:CKS458773 CUO458771:CUO458773 DEK458771:DEK458773 DOG458771:DOG458773 DYC458771:DYC458773 EHY458771:EHY458773 ERU458771:ERU458773 FBQ458771:FBQ458773 FLM458771:FLM458773 FVI458771:FVI458773 GFE458771:GFE458773 GPA458771:GPA458773 GYW458771:GYW458773 HIS458771:HIS458773 HSO458771:HSO458773 ICK458771:ICK458773 IMG458771:IMG458773 IWC458771:IWC458773 JFY458771:JFY458773 JPU458771:JPU458773 JZQ458771:JZQ458773 KJM458771:KJM458773 KTI458771:KTI458773 LDE458771:LDE458773 LNA458771:LNA458773 LWW458771:LWW458773 MGS458771:MGS458773 MQO458771:MQO458773 NAK458771:NAK458773 NKG458771:NKG458773 NUC458771:NUC458773 ODY458771:ODY458773 ONU458771:ONU458773 OXQ458771:OXQ458773 PHM458771:PHM458773 PRI458771:PRI458773 QBE458771:QBE458773 QLA458771:QLA458773 QUW458771:QUW458773 RES458771:RES458773 ROO458771:ROO458773 RYK458771:RYK458773 SIG458771:SIG458773 SSC458771:SSC458773 TBY458771:TBY458773 TLU458771:TLU458773 TVQ458771:TVQ458773 UFM458771:UFM458773 UPI458771:UPI458773 UZE458771:UZE458773 VJA458771:VJA458773 VSW458771:VSW458773 WCS458771:WCS458773 WMO458771:WMO458773 WWK458771:WWK458773 X524307:X524309 JY524307:JY524309 TU524307:TU524309 ADQ524307:ADQ524309 ANM524307:ANM524309 AXI524307:AXI524309 BHE524307:BHE524309 BRA524307:BRA524309 CAW524307:CAW524309 CKS524307:CKS524309 CUO524307:CUO524309 DEK524307:DEK524309 DOG524307:DOG524309 DYC524307:DYC524309 EHY524307:EHY524309 ERU524307:ERU524309 FBQ524307:FBQ524309 FLM524307:FLM524309 FVI524307:FVI524309 GFE524307:GFE524309 GPA524307:GPA524309 GYW524307:GYW524309 HIS524307:HIS524309 HSO524307:HSO524309 ICK524307:ICK524309 IMG524307:IMG524309 IWC524307:IWC524309 JFY524307:JFY524309 JPU524307:JPU524309 JZQ524307:JZQ524309 KJM524307:KJM524309 KTI524307:KTI524309 LDE524307:LDE524309 LNA524307:LNA524309 LWW524307:LWW524309 MGS524307:MGS524309 MQO524307:MQO524309 NAK524307:NAK524309 NKG524307:NKG524309 NUC524307:NUC524309 ODY524307:ODY524309 ONU524307:ONU524309 OXQ524307:OXQ524309 PHM524307:PHM524309 PRI524307:PRI524309 QBE524307:QBE524309 QLA524307:QLA524309 QUW524307:QUW524309 RES524307:RES524309 ROO524307:ROO524309 RYK524307:RYK524309 SIG524307:SIG524309 SSC524307:SSC524309 TBY524307:TBY524309 TLU524307:TLU524309 TVQ524307:TVQ524309 UFM524307:UFM524309 UPI524307:UPI524309 UZE524307:UZE524309 VJA524307:VJA524309 VSW524307:VSW524309 WCS524307:WCS524309 WMO524307:WMO524309 WWK524307:WWK524309 X589843:X589845 JY589843:JY589845 TU589843:TU589845 ADQ589843:ADQ589845 ANM589843:ANM589845 AXI589843:AXI589845 BHE589843:BHE589845 BRA589843:BRA589845 CAW589843:CAW589845 CKS589843:CKS589845 CUO589843:CUO589845 DEK589843:DEK589845 DOG589843:DOG589845 DYC589843:DYC589845 EHY589843:EHY589845 ERU589843:ERU589845 FBQ589843:FBQ589845 FLM589843:FLM589845 FVI589843:FVI589845 GFE589843:GFE589845 GPA589843:GPA589845 GYW589843:GYW589845 HIS589843:HIS589845 HSO589843:HSO589845 ICK589843:ICK589845 IMG589843:IMG589845 IWC589843:IWC589845 JFY589843:JFY589845 JPU589843:JPU589845 JZQ589843:JZQ589845 KJM589843:KJM589845 KTI589843:KTI589845 LDE589843:LDE589845 LNA589843:LNA589845 LWW589843:LWW589845 MGS589843:MGS589845 MQO589843:MQO589845 NAK589843:NAK589845 NKG589843:NKG589845 NUC589843:NUC589845 ODY589843:ODY589845 ONU589843:ONU589845 OXQ589843:OXQ589845 PHM589843:PHM589845 PRI589843:PRI589845 QBE589843:QBE589845 QLA589843:QLA589845 QUW589843:QUW589845 RES589843:RES589845 ROO589843:ROO589845 RYK589843:RYK589845 SIG589843:SIG589845 SSC589843:SSC589845 TBY589843:TBY589845 TLU589843:TLU589845 TVQ589843:TVQ589845 UFM589843:UFM589845 UPI589843:UPI589845 UZE589843:UZE589845 VJA589843:VJA589845 VSW589843:VSW589845 WCS589843:WCS589845 WMO589843:WMO589845 WWK589843:WWK589845 X655379:X655381 JY655379:JY655381 TU655379:TU655381 ADQ655379:ADQ655381 ANM655379:ANM655381 AXI655379:AXI655381 BHE655379:BHE655381 BRA655379:BRA655381 CAW655379:CAW655381 CKS655379:CKS655381 CUO655379:CUO655381 DEK655379:DEK655381 DOG655379:DOG655381 DYC655379:DYC655381 EHY655379:EHY655381 ERU655379:ERU655381 FBQ655379:FBQ655381 FLM655379:FLM655381 FVI655379:FVI655381 GFE655379:GFE655381 GPA655379:GPA655381 GYW655379:GYW655381 HIS655379:HIS655381 HSO655379:HSO655381 ICK655379:ICK655381 IMG655379:IMG655381 IWC655379:IWC655381 JFY655379:JFY655381 JPU655379:JPU655381 JZQ655379:JZQ655381 KJM655379:KJM655381 KTI655379:KTI655381 LDE655379:LDE655381 LNA655379:LNA655381 LWW655379:LWW655381 MGS655379:MGS655381 MQO655379:MQO655381 NAK655379:NAK655381 NKG655379:NKG655381 NUC655379:NUC655381 ODY655379:ODY655381 ONU655379:ONU655381 OXQ655379:OXQ655381 PHM655379:PHM655381 PRI655379:PRI655381 QBE655379:QBE655381 QLA655379:QLA655381 QUW655379:QUW655381 RES655379:RES655381 ROO655379:ROO655381 RYK655379:RYK655381 SIG655379:SIG655381 SSC655379:SSC655381 TBY655379:TBY655381 TLU655379:TLU655381 TVQ655379:TVQ655381 UFM655379:UFM655381 UPI655379:UPI655381 UZE655379:UZE655381 VJA655379:VJA655381 VSW655379:VSW655381 WCS655379:WCS655381 WMO655379:WMO655381 WWK655379:WWK655381 X720915:X720917 JY720915:JY720917 TU720915:TU720917 ADQ720915:ADQ720917 ANM720915:ANM720917 AXI720915:AXI720917 BHE720915:BHE720917 BRA720915:BRA720917 CAW720915:CAW720917 CKS720915:CKS720917 CUO720915:CUO720917 DEK720915:DEK720917 DOG720915:DOG720917 DYC720915:DYC720917 EHY720915:EHY720917 ERU720915:ERU720917 FBQ720915:FBQ720917 FLM720915:FLM720917 FVI720915:FVI720917 GFE720915:GFE720917 GPA720915:GPA720917 GYW720915:GYW720917 HIS720915:HIS720917 HSO720915:HSO720917 ICK720915:ICK720917 IMG720915:IMG720917 IWC720915:IWC720917 JFY720915:JFY720917 JPU720915:JPU720917 JZQ720915:JZQ720917 KJM720915:KJM720917 KTI720915:KTI720917 LDE720915:LDE720917 LNA720915:LNA720917 LWW720915:LWW720917 MGS720915:MGS720917 MQO720915:MQO720917 NAK720915:NAK720917 NKG720915:NKG720917 NUC720915:NUC720917 ODY720915:ODY720917 ONU720915:ONU720917 OXQ720915:OXQ720917 PHM720915:PHM720917 PRI720915:PRI720917 QBE720915:QBE720917 QLA720915:QLA720917 QUW720915:QUW720917 RES720915:RES720917 ROO720915:ROO720917 RYK720915:RYK720917 SIG720915:SIG720917 SSC720915:SSC720917 TBY720915:TBY720917 TLU720915:TLU720917 TVQ720915:TVQ720917 UFM720915:UFM720917 UPI720915:UPI720917 UZE720915:UZE720917 VJA720915:VJA720917 VSW720915:VSW720917 WCS720915:WCS720917 WMO720915:WMO720917 WWK720915:WWK720917 X786451:X786453 JY786451:JY786453 TU786451:TU786453 ADQ786451:ADQ786453 ANM786451:ANM786453 AXI786451:AXI786453 BHE786451:BHE786453 BRA786451:BRA786453 CAW786451:CAW786453 CKS786451:CKS786453 CUO786451:CUO786453 DEK786451:DEK786453 DOG786451:DOG786453 DYC786451:DYC786453 EHY786451:EHY786453 ERU786451:ERU786453 FBQ786451:FBQ786453 FLM786451:FLM786453 FVI786451:FVI786453 GFE786451:GFE786453 GPA786451:GPA786453 GYW786451:GYW786453 HIS786451:HIS786453 HSO786451:HSO786453 ICK786451:ICK786453 IMG786451:IMG786453 IWC786451:IWC786453 JFY786451:JFY786453 JPU786451:JPU786453 JZQ786451:JZQ786453 KJM786451:KJM786453 KTI786451:KTI786453 LDE786451:LDE786453 LNA786451:LNA786453 LWW786451:LWW786453 MGS786451:MGS786453 MQO786451:MQO786453 NAK786451:NAK786453 NKG786451:NKG786453 NUC786451:NUC786453 ODY786451:ODY786453 ONU786451:ONU786453 OXQ786451:OXQ786453 PHM786451:PHM786453 PRI786451:PRI786453 QBE786451:QBE786453 QLA786451:QLA786453 QUW786451:QUW786453 RES786451:RES786453 ROO786451:ROO786453 RYK786451:RYK786453 SIG786451:SIG786453 SSC786451:SSC786453 TBY786451:TBY786453 TLU786451:TLU786453 TVQ786451:TVQ786453 UFM786451:UFM786453 UPI786451:UPI786453 UZE786451:UZE786453 VJA786451:VJA786453 VSW786451:VSW786453 WCS786451:WCS786453 WMO786451:WMO786453 WWK786451:WWK786453 X851987:X851989 JY851987:JY851989 TU851987:TU851989 ADQ851987:ADQ851989 ANM851987:ANM851989 AXI851987:AXI851989 BHE851987:BHE851989 BRA851987:BRA851989 CAW851987:CAW851989 CKS851987:CKS851989 CUO851987:CUO851989 DEK851987:DEK851989 DOG851987:DOG851989 DYC851987:DYC851989 EHY851987:EHY851989 ERU851987:ERU851989 FBQ851987:FBQ851989 FLM851987:FLM851989 FVI851987:FVI851989 GFE851987:GFE851989 GPA851987:GPA851989 GYW851987:GYW851989 HIS851987:HIS851989 HSO851987:HSO851989 ICK851987:ICK851989 IMG851987:IMG851989 IWC851987:IWC851989 JFY851987:JFY851989 JPU851987:JPU851989 JZQ851987:JZQ851989 KJM851987:KJM851989 KTI851987:KTI851989 LDE851987:LDE851989 LNA851987:LNA851989 LWW851987:LWW851989 MGS851987:MGS851989 MQO851987:MQO851989 NAK851987:NAK851989 NKG851987:NKG851989 NUC851987:NUC851989 ODY851987:ODY851989 ONU851987:ONU851989 OXQ851987:OXQ851989 PHM851987:PHM851989 PRI851987:PRI851989 QBE851987:QBE851989 QLA851987:QLA851989 QUW851987:QUW851989 RES851987:RES851989 ROO851987:ROO851989 RYK851987:RYK851989 SIG851987:SIG851989 SSC851987:SSC851989 TBY851987:TBY851989 TLU851987:TLU851989 TVQ851987:TVQ851989 UFM851987:UFM851989 UPI851987:UPI851989 UZE851987:UZE851989 VJA851987:VJA851989 VSW851987:VSW851989 WCS851987:WCS851989 WMO851987:WMO851989 WWK851987:WWK851989 X917523:X917525 JY917523:JY917525 TU917523:TU917525 ADQ917523:ADQ917525 ANM917523:ANM917525 AXI917523:AXI917525 BHE917523:BHE917525 BRA917523:BRA917525 CAW917523:CAW917525 CKS917523:CKS917525 CUO917523:CUO917525 DEK917523:DEK917525 DOG917523:DOG917525 DYC917523:DYC917525 EHY917523:EHY917525 ERU917523:ERU917525 FBQ917523:FBQ917525 FLM917523:FLM917525 FVI917523:FVI917525 GFE917523:GFE917525 GPA917523:GPA917525 GYW917523:GYW917525 HIS917523:HIS917525 HSO917523:HSO917525 ICK917523:ICK917525 IMG917523:IMG917525 IWC917523:IWC917525 JFY917523:JFY917525 JPU917523:JPU917525 JZQ917523:JZQ917525 KJM917523:KJM917525 KTI917523:KTI917525 LDE917523:LDE917525 LNA917523:LNA917525 LWW917523:LWW917525 MGS917523:MGS917525 MQO917523:MQO917525 NAK917523:NAK917525 NKG917523:NKG917525 NUC917523:NUC917525 ODY917523:ODY917525 ONU917523:ONU917525 OXQ917523:OXQ917525 PHM917523:PHM917525 PRI917523:PRI917525 QBE917523:QBE917525 QLA917523:QLA917525 QUW917523:QUW917525 RES917523:RES917525 ROO917523:ROO917525 RYK917523:RYK917525 SIG917523:SIG917525 SSC917523:SSC917525 TBY917523:TBY917525 TLU917523:TLU917525 TVQ917523:TVQ917525 UFM917523:UFM917525 UPI917523:UPI917525 UZE917523:UZE917525 VJA917523:VJA917525 VSW917523:VSW917525 WCS917523:WCS917525 WMO917523:WMO917525 WWK917523:WWK917525 X983059:X983061 JY983059:JY983061 TU983059:TU983061 ADQ983059:ADQ983061 ANM983059:ANM983061 AXI983059:AXI983061 BHE983059:BHE983061 BRA983059:BRA983061 CAW983059:CAW983061 CKS983059:CKS983061 CUO983059:CUO983061 DEK983059:DEK983061 DOG983059:DOG983061 DYC983059:DYC983061 EHY983059:EHY983061 ERU983059:ERU983061 FBQ983059:FBQ983061 FLM983059:FLM983061 FVI983059:FVI983061 GFE983059:GFE983061 GPA983059:GPA983061 GYW983059:GYW983061 HIS983059:HIS983061 HSO983059:HSO983061 ICK983059:ICK983061 IMG983059:IMG983061 IWC983059:IWC983061 JFY983059:JFY983061 JPU983059:JPU983061 JZQ983059:JZQ983061 KJM983059:KJM983061 KTI983059:KTI983061 LDE983059:LDE983061 LNA983059:LNA983061 LWW983059:LWW983061 MGS983059:MGS983061 MQO983059:MQO983061 NAK983059:NAK983061 NKG983059:NKG983061 NUC983059:NUC983061 ODY983059:ODY983061 ONU983059:ONU983061 OXQ983059:OXQ983061 PHM983059:PHM983061 PRI983059:PRI983061 QBE983059:QBE983061 QLA983059:QLA983061 QUW983059:QUW983061 RES983059:RES983061 ROO983059:ROO983061 RYK983059:RYK983061 SIG983059:SIG983061 SSC983059:SSC983061 TBY983059:TBY983061 TLU983059:TLU983061 TVQ983059:TVQ983061 UFM983059:UFM983061 UPI983059:UPI983061 UZE983059:UZE983061 VJA983059:VJA983061 VSW983059:VSW983061 WCS983059:WCS983061 WMO983059:WMO983061 WWK983059:WWK983061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059:WWM983060 Z196627:Z196628 KA65555:KA65556 TW65555:TW65556 ADS65555:ADS65556 ANO65555:ANO65556 AXK65555:AXK65556 BHG65555:BHG65556 BRC65555:BRC65556 CAY65555:CAY65556 CKU65555:CKU65556 CUQ65555:CUQ65556 DEM65555:DEM65556 DOI65555:DOI65556 DYE65555:DYE65556 EIA65555:EIA65556 ERW65555:ERW65556 FBS65555:FBS65556 FLO65555:FLO65556 FVK65555:FVK65556 GFG65555:GFG65556 GPC65555:GPC65556 GYY65555:GYY65556 HIU65555:HIU65556 HSQ65555:HSQ65556 ICM65555:ICM65556 IMI65555:IMI65556 IWE65555:IWE65556 JGA65555:JGA65556 JPW65555:JPW65556 JZS65555:JZS65556 KJO65555:KJO65556 KTK65555:KTK65556 LDG65555:LDG65556 LNC65555:LNC65556 LWY65555:LWY65556 MGU65555:MGU65556 MQQ65555:MQQ65556 NAM65555:NAM65556 NKI65555:NKI65556 NUE65555:NUE65556 OEA65555:OEA65556 ONW65555:ONW65556 OXS65555:OXS65556 PHO65555:PHO65556 PRK65555:PRK65556 QBG65555:QBG65556 QLC65555:QLC65556 QUY65555:QUY65556 REU65555:REU65556 ROQ65555:ROQ65556 RYM65555:RYM65556 SII65555:SII65556 SSE65555:SSE65556 TCA65555:TCA65556 TLW65555:TLW65556 TVS65555:TVS65556 UFO65555:UFO65556 UPK65555:UPK65556 UZG65555:UZG65556 VJC65555:VJC65556 VSY65555:VSY65556 WCU65555:WCU65556 WMQ65555:WMQ65556 WWM65555:WWM65556 Z262163:Z262164 KA131091:KA131092 TW131091:TW131092 ADS131091:ADS131092 ANO131091:ANO131092 AXK131091:AXK131092 BHG131091:BHG131092 BRC131091:BRC131092 CAY131091:CAY131092 CKU131091:CKU131092 CUQ131091:CUQ131092 DEM131091:DEM131092 DOI131091:DOI131092 DYE131091:DYE131092 EIA131091:EIA131092 ERW131091:ERW131092 FBS131091:FBS131092 FLO131091:FLO131092 FVK131091:FVK131092 GFG131091:GFG131092 GPC131091:GPC131092 GYY131091:GYY131092 HIU131091:HIU131092 HSQ131091:HSQ131092 ICM131091:ICM131092 IMI131091:IMI131092 IWE131091:IWE131092 JGA131091:JGA131092 JPW131091:JPW131092 JZS131091:JZS131092 KJO131091:KJO131092 KTK131091:KTK131092 LDG131091:LDG131092 LNC131091:LNC131092 LWY131091:LWY131092 MGU131091:MGU131092 MQQ131091:MQQ131092 NAM131091:NAM131092 NKI131091:NKI131092 NUE131091:NUE131092 OEA131091:OEA131092 ONW131091:ONW131092 OXS131091:OXS131092 PHO131091:PHO131092 PRK131091:PRK131092 QBG131091:QBG131092 QLC131091:QLC131092 QUY131091:QUY131092 REU131091:REU131092 ROQ131091:ROQ131092 RYM131091:RYM131092 SII131091:SII131092 SSE131091:SSE131092 TCA131091:TCA131092 TLW131091:TLW131092 TVS131091:TVS131092 UFO131091:UFO131092 UPK131091:UPK131092 UZG131091:UZG131092 VJC131091:VJC131092 VSY131091:VSY131092 WCU131091:WCU131092 WMQ131091:WMQ131092 WWM131091:WWM131092 Z327699:Z327700 KA196627:KA196628 TW196627:TW196628 ADS196627:ADS196628 ANO196627:ANO196628 AXK196627:AXK196628 BHG196627:BHG196628 BRC196627:BRC196628 CAY196627:CAY196628 CKU196627:CKU196628 CUQ196627:CUQ196628 DEM196627:DEM196628 DOI196627:DOI196628 DYE196627:DYE196628 EIA196627:EIA196628 ERW196627:ERW196628 FBS196627:FBS196628 FLO196627:FLO196628 FVK196627:FVK196628 GFG196627:GFG196628 GPC196627:GPC196628 GYY196627:GYY196628 HIU196627:HIU196628 HSQ196627:HSQ196628 ICM196627:ICM196628 IMI196627:IMI196628 IWE196627:IWE196628 JGA196627:JGA196628 JPW196627:JPW196628 JZS196627:JZS196628 KJO196627:KJO196628 KTK196627:KTK196628 LDG196627:LDG196628 LNC196627:LNC196628 LWY196627:LWY196628 MGU196627:MGU196628 MQQ196627:MQQ196628 NAM196627:NAM196628 NKI196627:NKI196628 NUE196627:NUE196628 OEA196627:OEA196628 ONW196627:ONW196628 OXS196627:OXS196628 PHO196627:PHO196628 PRK196627:PRK196628 QBG196627:QBG196628 QLC196627:QLC196628 QUY196627:QUY196628 REU196627:REU196628 ROQ196627:ROQ196628 RYM196627:RYM196628 SII196627:SII196628 SSE196627:SSE196628 TCA196627:TCA196628 TLW196627:TLW196628 TVS196627:TVS196628 UFO196627:UFO196628 UPK196627:UPK196628 UZG196627:UZG196628 VJC196627:VJC196628 VSY196627:VSY196628 WCU196627:WCU196628 WMQ196627:WMQ196628 WWM196627:WWM196628 Z393235:Z393236 KA262163:KA262164 TW262163:TW262164 ADS262163:ADS262164 ANO262163:ANO262164 AXK262163:AXK262164 BHG262163:BHG262164 BRC262163:BRC262164 CAY262163:CAY262164 CKU262163:CKU262164 CUQ262163:CUQ262164 DEM262163:DEM262164 DOI262163:DOI262164 DYE262163:DYE262164 EIA262163:EIA262164 ERW262163:ERW262164 FBS262163:FBS262164 FLO262163:FLO262164 FVK262163:FVK262164 GFG262163:GFG262164 GPC262163:GPC262164 GYY262163:GYY262164 HIU262163:HIU262164 HSQ262163:HSQ262164 ICM262163:ICM262164 IMI262163:IMI262164 IWE262163:IWE262164 JGA262163:JGA262164 JPW262163:JPW262164 JZS262163:JZS262164 KJO262163:KJO262164 KTK262163:KTK262164 LDG262163:LDG262164 LNC262163:LNC262164 LWY262163:LWY262164 MGU262163:MGU262164 MQQ262163:MQQ262164 NAM262163:NAM262164 NKI262163:NKI262164 NUE262163:NUE262164 OEA262163:OEA262164 ONW262163:ONW262164 OXS262163:OXS262164 PHO262163:PHO262164 PRK262163:PRK262164 QBG262163:QBG262164 QLC262163:QLC262164 QUY262163:QUY262164 REU262163:REU262164 ROQ262163:ROQ262164 RYM262163:RYM262164 SII262163:SII262164 SSE262163:SSE262164 TCA262163:TCA262164 TLW262163:TLW262164 TVS262163:TVS262164 UFO262163:UFO262164 UPK262163:UPK262164 UZG262163:UZG262164 VJC262163:VJC262164 VSY262163:VSY262164 WCU262163:WCU262164 WMQ262163:WMQ262164 WWM262163:WWM262164 Z458771:Z458772 KA327699:KA327700 TW327699:TW327700 ADS327699:ADS327700 ANO327699:ANO327700 AXK327699:AXK327700 BHG327699:BHG327700 BRC327699:BRC327700 CAY327699:CAY327700 CKU327699:CKU327700 CUQ327699:CUQ327700 DEM327699:DEM327700 DOI327699:DOI327700 DYE327699:DYE327700 EIA327699:EIA327700 ERW327699:ERW327700 FBS327699:FBS327700 FLO327699:FLO327700 FVK327699:FVK327700 GFG327699:GFG327700 GPC327699:GPC327700 GYY327699:GYY327700 HIU327699:HIU327700 HSQ327699:HSQ327700 ICM327699:ICM327700 IMI327699:IMI327700 IWE327699:IWE327700 JGA327699:JGA327700 JPW327699:JPW327700 JZS327699:JZS327700 KJO327699:KJO327700 KTK327699:KTK327700 LDG327699:LDG327700 LNC327699:LNC327700 LWY327699:LWY327700 MGU327699:MGU327700 MQQ327699:MQQ327700 NAM327699:NAM327700 NKI327699:NKI327700 NUE327699:NUE327700 OEA327699:OEA327700 ONW327699:ONW327700 OXS327699:OXS327700 PHO327699:PHO327700 PRK327699:PRK327700 QBG327699:QBG327700 QLC327699:QLC327700 QUY327699:QUY327700 REU327699:REU327700 ROQ327699:ROQ327700 RYM327699:RYM327700 SII327699:SII327700 SSE327699:SSE327700 TCA327699:TCA327700 TLW327699:TLW327700 TVS327699:TVS327700 UFO327699:UFO327700 UPK327699:UPK327700 UZG327699:UZG327700 VJC327699:VJC327700 VSY327699:VSY327700 WCU327699:WCU327700 WMQ327699:WMQ327700 WWM327699:WWM327700 Z524307:Z524308 KA393235:KA393236 TW393235:TW393236 ADS393235:ADS393236 ANO393235:ANO393236 AXK393235:AXK393236 BHG393235:BHG393236 BRC393235:BRC393236 CAY393235:CAY393236 CKU393235:CKU393236 CUQ393235:CUQ393236 DEM393235:DEM393236 DOI393235:DOI393236 DYE393235:DYE393236 EIA393235:EIA393236 ERW393235:ERW393236 FBS393235:FBS393236 FLO393235:FLO393236 FVK393235:FVK393236 GFG393235:GFG393236 GPC393235:GPC393236 GYY393235:GYY393236 HIU393235:HIU393236 HSQ393235:HSQ393236 ICM393235:ICM393236 IMI393235:IMI393236 IWE393235:IWE393236 JGA393235:JGA393236 JPW393235:JPW393236 JZS393235:JZS393236 KJO393235:KJO393236 KTK393235:KTK393236 LDG393235:LDG393236 LNC393235:LNC393236 LWY393235:LWY393236 MGU393235:MGU393236 MQQ393235:MQQ393236 NAM393235:NAM393236 NKI393235:NKI393236 NUE393235:NUE393236 OEA393235:OEA393236 ONW393235:ONW393236 OXS393235:OXS393236 PHO393235:PHO393236 PRK393235:PRK393236 QBG393235:QBG393236 QLC393235:QLC393236 QUY393235:QUY393236 REU393235:REU393236 ROQ393235:ROQ393236 RYM393235:RYM393236 SII393235:SII393236 SSE393235:SSE393236 TCA393235:TCA393236 TLW393235:TLW393236 TVS393235:TVS393236 UFO393235:UFO393236 UPK393235:UPK393236 UZG393235:UZG393236 VJC393235:VJC393236 VSY393235:VSY393236 WCU393235:WCU393236 WMQ393235:WMQ393236 WWM393235:WWM393236 Z589843:Z589844 KA458771:KA458772 TW458771:TW458772 ADS458771:ADS458772 ANO458771:ANO458772 AXK458771:AXK458772 BHG458771:BHG458772 BRC458771:BRC458772 CAY458771:CAY458772 CKU458771:CKU458772 CUQ458771:CUQ458772 DEM458771:DEM458772 DOI458771:DOI458772 DYE458771:DYE458772 EIA458771:EIA458772 ERW458771:ERW458772 FBS458771:FBS458772 FLO458771:FLO458772 FVK458771:FVK458772 GFG458771:GFG458772 GPC458771:GPC458772 GYY458771:GYY458772 HIU458771:HIU458772 HSQ458771:HSQ458772 ICM458771:ICM458772 IMI458771:IMI458772 IWE458771:IWE458772 JGA458771:JGA458772 JPW458771:JPW458772 JZS458771:JZS458772 KJO458771:KJO458772 KTK458771:KTK458772 LDG458771:LDG458772 LNC458771:LNC458772 LWY458771:LWY458772 MGU458771:MGU458772 MQQ458771:MQQ458772 NAM458771:NAM458772 NKI458771:NKI458772 NUE458771:NUE458772 OEA458771:OEA458772 ONW458771:ONW458772 OXS458771:OXS458772 PHO458771:PHO458772 PRK458771:PRK458772 QBG458771:QBG458772 QLC458771:QLC458772 QUY458771:QUY458772 REU458771:REU458772 ROQ458771:ROQ458772 RYM458771:RYM458772 SII458771:SII458772 SSE458771:SSE458772 TCA458771:TCA458772 TLW458771:TLW458772 TVS458771:TVS458772 UFO458771:UFO458772 UPK458771:UPK458772 UZG458771:UZG458772 VJC458771:VJC458772 VSY458771:VSY458772 WCU458771:WCU458772 WMQ458771:WMQ458772 WWM458771:WWM458772 Z655379:Z655380 KA524307:KA524308 TW524307:TW524308 ADS524307:ADS524308 ANO524307:ANO524308 AXK524307:AXK524308 BHG524307:BHG524308 BRC524307:BRC524308 CAY524307:CAY524308 CKU524307:CKU524308 CUQ524307:CUQ524308 DEM524307:DEM524308 DOI524307:DOI524308 DYE524307:DYE524308 EIA524307:EIA524308 ERW524307:ERW524308 FBS524307:FBS524308 FLO524307:FLO524308 FVK524307:FVK524308 GFG524307:GFG524308 GPC524307:GPC524308 GYY524307:GYY524308 HIU524307:HIU524308 HSQ524307:HSQ524308 ICM524307:ICM524308 IMI524307:IMI524308 IWE524307:IWE524308 JGA524307:JGA524308 JPW524307:JPW524308 JZS524307:JZS524308 KJO524307:KJO524308 KTK524307:KTK524308 LDG524307:LDG524308 LNC524307:LNC524308 LWY524307:LWY524308 MGU524307:MGU524308 MQQ524307:MQQ524308 NAM524307:NAM524308 NKI524307:NKI524308 NUE524307:NUE524308 OEA524307:OEA524308 ONW524307:ONW524308 OXS524307:OXS524308 PHO524307:PHO524308 PRK524307:PRK524308 QBG524307:QBG524308 QLC524307:QLC524308 QUY524307:QUY524308 REU524307:REU524308 ROQ524307:ROQ524308 RYM524307:RYM524308 SII524307:SII524308 SSE524307:SSE524308 TCA524307:TCA524308 TLW524307:TLW524308 TVS524307:TVS524308 UFO524307:UFO524308 UPK524307:UPK524308 UZG524307:UZG524308 VJC524307:VJC524308 VSY524307:VSY524308 WCU524307:WCU524308 WMQ524307:WMQ524308 WWM524307:WWM524308 Z720915:Z720916 KA589843:KA589844 TW589843:TW589844 ADS589843:ADS589844 ANO589843:ANO589844 AXK589843:AXK589844 BHG589843:BHG589844 BRC589843:BRC589844 CAY589843:CAY589844 CKU589843:CKU589844 CUQ589843:CUQ589844 DEM589843:DEM589844 DOI589843:DOI589844 DYE589843:DYE589844 EIA589843:EIA589844 ERW589843:ERW589844 FBS589843:FBS589844 FLO589843:FLO589844 FVK589843:FVK589844 GFG589843:GFG589844 GPC589843:GPC589844 GYY589843:GYY589844 HIU589843:HIU589844 HSQ589843:HSQ589844 ICM589843:ICM589844 IMI589843:IMI589844 IWE589843:IWE589844 JGA589843:JGA589844 JPW589843:JPW589844 JZS589843:JZS589844 KJO589843:KJO589844 KTK589843:KTK589844 LDG589843:LDG589844 LNC589843:LNC589844 LWY589843:LWY589844 MGU589843:MGU589844 MQQ589843:MQQ589844 NAM589843:NAM589844 NKI589843:NKI589844 NUE589843:NUE589844 OEA589843:OEA589844 ONW589843:ONW589844 OXS589843:OXS589844 PHO589843:PHO589844 PRK589843:PRK589844 QBG589843:QBG589844 QLC589843:QLC589844 QUY589843:QUY589844 REU589843:REU589844 ROQ589843:ROQ589844 RYM589843:RYM589844 SII589843:SII589844 SSE589843:SSE589844 TCA589843:TCA589844 TLW589843:TLW589844 TVS589843:TVS589844 UFO589843:UFO589844 UPK589843:UPK589844 UZG589843:UZG589844 VJC589843:VJC589844 VSY589843:VSY589844 WCU589843:WCU589844 WMQ589843:WMQ589844 WWM589843:WWM589844 Z786451:Z786452 KA655379:KA655380 TW655379:TW655380 ADS655379:ADS655380 ANO655379:ANO655380 AXK655379:AXK655380 BHG655379:BHG655380 BRC655379:BRC655380 CAY655379:CAY655380 CKU655379:CKU655380 CUQ655379:CUQ655380 DEM655379:DEM655380 DOI655379:DOI655380 DYE655379:DYE655380 EIA655379:EIA655380 ERW655379:ERW655380 FBS655379:FBS655380 FLO655379:FLO655380 FVK655379:FVK655380 GFG655379:GFG655380 GPC655379:GPC655380 GYY655379:GYY655380 HIU655379:HIU655380 HSQ655379:HSQ655380 ICM655379:ICM655380 IMI655379:IMI655380 IWE655379:IWE655380 JGA655379:JGA655380 JPW655379:JPW655380 JZS655379:JZS655380 KJO655379:KJO655380 KTK655379:KTK655380 LDG655379:LDG655380 LNC655379:LNC655380 LWY655379:LWY655380 MGU655379:MGU655380 MQQ655379:MQQ655380 NAM655379:NAM655380 NKI655379:NKI655380 NUE655379:NUE655380 OEA655379:OEA655380 ONW655379:ONW655380 OXS655379:OXS655380 PHO655379:PHO655380 PRK655379:PRK655380 QBG655379:QBG655380 QLC655379:QLC655380 QUY655379:QUY655380 REU655379:REU655380 ROQ655379:ROQ655380 RYM655379:RYM655380 SII655379:SII655380 SSE655379:SSE655380 TCA655379:TCA655380 TLW655379:TLW655380 TVS655379:TVS655380 UFO655379:UFO655380 UPK655379:UPK655380 UZG655379:UZG655380 VJC655379:VJC655380 VSY655379:VSY655380 WCU655379:WCU655380 WMQ655379:WMQ655380 WWM655379:WWM655380 Z851987:Z851988 KA720915:KA720916 TW720915:TW720916 ADS720915:ADS720916 ANO720915:ANO720916 AXK720915:AXK720916 BHG720915:BHG720916 BRC720915:BRC720916 CAY720915:CAY720916 CKU720915:CKU720916 CUQ720915:CUQ720916 DEM720915:DEM720916 DOI720915:DOI720916 DYE720915:DYE720916 EIA720915:EIA720916 ERW720915:ERW720916 FBS720915:FBS720916 FLO720915:FLO720916 FVK720915:FVK720916 GFG720915:GFG720916 GPC720915:GPC720916 GYY720915:GYY720916 HIU720915:HIU720916 HSQ720915:HSQ720916 ICM720915:ICM720916 IMI720915:IMI720916 IWE720915:IWE720916 JGA720915:JGA720916 JPW720915:JPW720916 JZS720915:JZS720916 KJO720915:KJO720916 KTK720915:KTK720916 LDG720915:LDG720916 LNC720915:LNC720916 LWY720915:LWY720916 MGU720915:MGU720916 MQQ720915:MQQ720916 NAM720915:NAM720916 NKI720915:NKI720916 NUE720915:NUE720916 OEA720915:OEA720916 ONW720915:ONW720916 OXS720915:OXS720916 PHO720915:PHO720916 PRK720915:PRK720916 QBG720915:QBG720916 QLC720915:QLC720916 QUY720915:QUY720916 REU720915:REU720916 ROQ720915:ROQ720916 RYM720915:RYM720916 SII720915:SII720916 SSE720915:SSE720916 TCA720915:TCA720916 TLW720915:TLW720916 TVS720915:TVS720916 UFO720915:UFO720916 UPK720915:UPK720916 UZG720915:UZG720916 VJC720915:VJC720916 VSY720915:VSY720916 WCU720915:WCU720916 WMQ720915:WMQ720916 WWM720915:WWM720916 Z917523:Z917524 KA786451:KA786452 TW786451:TW786452 ADS786451:ADS786452 ANO786451:ANO786452 AXK786451:AXK786452 BHG786451:BHG786452 BRC786451:BRC786452 CAY786451:CAY786452 CKU786451:CKU786452 CUQ786451:CUQ786452 DEM786451:DEM786452 DOI786451:DOI786452 DYE786451:DYE786452 EIA786451:EIA786452 ERW786451:ERW786452 FBS786451:FBS786452 FLO786451:FLO786452 FVK786451:FVK786452 GFG786451:GFG786452 GPC786451:GPC786452 GYY786451:GYY786452 HIU786451:HIU786452 HSQ786451:HSQ786452 ICM786451:ICM786452 IMI786451:IMI786452 IWE786451:IWE786452 JGA786451:JGA786452 JPW786451:JPW786452 JZS786451:JZS786452 KJO786451:KJO786452 KTK786451:KTK786452 LDG786451:LDG786452 LNC786451:LNC786452 LWY786451:LWY786452 MGU786451:MGU786452 MQQ786451:MQQ786452 NAM786451:NAM786452 NKI786451:NKI786452 NUE786451:NUE786452 OEA786451:OEA786452 ONW786451:ONW786452 OXS786451:OXS786452 PHO786451:PHO786452 PRK786451:PRK786452 QBG786451:QBG786452 QLC786451:QLC786452 QUY786451:QUY786452 REU786451:REU786452 ROQ786451:ROQ786452 RYM786451:RYM786452 SII786451:SII786452 SSE786451:SSE786452 TCA786451:TCA786452 TLW786451:TLW786452 TVS786451:TVS786452 UFO786451:UFO786452 UPK786451:UPK786452 UZG786451:UZG786452 VJC786451:VJC786452 VSY786451:VSY786452 WCU786451:WCU786452 WMQ786451:WMQ786452 WWM786451:WWM786452 Z983059:Z983060 KA851987:KA851988 TW851987:TW851988 ADS851987:ADS851988 ANO851987:ANO851988 AXK851987:AXK851988 BHG851987:BHG851988 BRC851987:BRC851988 CAY851987:CAY851988 CKU851987:CKU851988 CUQ851987:CUQ851988 DEM851987:DEM851988 DOI851987:DOI851988 DYE851987:DYE851988 EIA851987:EIA851988 ERW851987:ERW851988 FBS851987:FBS851988 FLO851987:FLO851988 FVK851987:FVK851988 GFG851987:GFG851988 GPC851987:GPC851988 GYY851987:GYY851988 HIU851987:HIU851988 HSQ851987:HSQ851988 ICM851987:ICM851988 IMI851987:IMI851988 IWE851987:IWE851988 JGA851987:JGA851988 JPW851987:JPW851988 JZS851987:JZS851988 KJO851987:KJO851988 KTK851987:KTK851988 LDG851987:LDG851988 LNC851987:LNC851988 LWY851987:LWY851988 MGU851987:MGU851988 MQQ851987:MQQ851988 NAM851987:NAM851988 NKI851987:NKI851988 NUE851987:NUE851988 OEA851987:OEA851988 ONW851987:ONW851988 OXS851987:OXS851988 PHO851987:PHO851988 PRK851987:PRK851988 QBG851987:QBG851988 QLC851987:QLC851988 QUY851987:QUY851988 REU851987:REU851988 ROQ851987:ROQ851988 RYM851987:RYM851988 SII851987:SII851988 SSE851987:SSE851988 TCA851987:TCA851988 TLW851987:TLW851988 TVS851987:TVS851988 UFO851987:UFO851988 UPK851987:UPK851988 UZG851987:UZG851988 VJC851987:VJC851988 VSY851987:VSY851988 WCU851987:WCU851988 WMQ851987:WMQ851988 WWM851987:WWM851988 Z65555:Z65556 KA917523:KA917524 TW917523:TW917524 ADS917523:ADS917524 ANO917523:ANO917524 AXK917523:AXK917524 BHG917523:BHG917524 BRC917523:BRC917524 CAY917523:CAY917524 CKU917523:CKU917524 CUQ917523:CUQ917524 DEM917523:DEM917524 DOI917523:DOI917524 DYE917523:DYE917524 EIA917523:EIA917524 ERW917523:ERW917524 FBS917523:FBS917524 FLO917523:FLO917524 FVK917523:FVK917524 GFG917523:GFG917524 GPC917523:GPC917524 GYY917523:GYY917524 HIU917523:HIU917524 HSQ917523:HSQ917524 ICM917523:ICM917524 IMI917523:IMI917524 IWE917523:IWE917524 JGA917523:JGA917524 JPW917523:JPW917524 JZS917523:JZS917524 KJO917523:KJO917524 KTK917523:KTK917524 LDG917523:LDG917524 LNC917523:LNC917524 LWY917523:LWY917524 MGU917523:MGU917524 MQQ917523:MQQ917524 NAM917523:NAM917524 NKI917523:NKI917524 NUE917523:NUE917524 OEA917523:OEA917524 ONW917523:ONW917524 OXS917523:OXS917524 PHO917523:PHO917524 PRK917523:PRK917524 QBG917523:QBG917524 QLC917523:QLC917524 QUY917523:QUY917524 REU917523:REU917524 ROQ917523:ROQ917524 RYM917523:RYM917524 SII917523:SII917524 SSE917523:SSE917524 TCA917523:TCA917524 TLW917523:TLW917524 TVS917523:TVS917524 UFO917523:UFO917524 UPK917523:UPK917524 UZG917523:UZG917524 VJC917523:VJC917524 VSY917523:VSY917524 WCU917523:WCU917524 WMQ917523:WMQ917524 WWM917523:WWM917524 KA983059:KA983060 TW983059:TW983060 ADS983059:ADS983060 ANO983059:ANO983060 AXK983059:AXK983060 BHG983059:BHG983060 BRC983059:BRC983060 CAY983059:CAY983060 CKU983059:CKU983060 CUQ983059:CUQ983060 DEM983059:DEM983060 DOI983059:DOI983060 DYE983059:DYE983060 EIA983059:EIA983060 ERW983059:ERW983060 FBS983059:FBS983060 FLO983059:FLO983060 FVK983059:FVK983060 GFG983059:GFG983060 GPC983059:GPC983060 GYY983059:GYY983060 HIU983059:HIU983060 HSQ983059:HSQ983060 ICM983059:ICM983060 IMI983059:IMI983060 IWE983059:IWE983060 JGA983059:JGA983060 JPW983059:JPW983060 JZS983059:JZS983060 KJO983059:KJO983060 KTK983059:KTK983060 LDG983059:LDG983060 LNC983059:LNC983060 LWY983059:LWY983060 MGU983059:MGU983060 MQQ983059:MQQ983060 NAM983059:NAM983060 NKI983059:NKI983060 NUE983059:NUE983060 OEA983059:OEA983060 ONW983059:ONW983060 OXS983059:OXS983060 PHO983059:PHO983060 PRK983059:PRK983060 QBG983059:QBG983060 QLC983059:QLC983060 QUY983059:QUY983060 REU983059:REU983060 ROQ983059:ROQ983060 RYM983059:RYM983060 SII983059:SII983060 SSE983059:SSE983060 TCA983059:TCA983060 TLW983059:TLW983060 TVS983059:TVS983060 UFO983059:UFO983060 UPK983059:UPK983060 UZG983059:UZG983060 VJC983059:VJC983060 VSY983059:VSY983060 WCU983059:WCU983060 WMQ983059:WMQ983060 Z24 KA24 WMO24:WMO25 X24:X25 WWK24:WWK25 JY24:JY25 TU24:TU25 ADQ24:ADQ25 ANM24:ANM25 AXI24:AXI25 BHE24:BHE25 BRA24:BRA25 CAW24:CAW25 CKS24:CKS25 CUO24:CUO25 DEK24:DEK25 DOG24:DOG25 DYC24:DYC25 EHY24:EHY25 ERU24:ERU25 FBQ24:FBQ25 FLM24:FLM25 FVI24:FVI25 GFE24:GFE25 GPA24:GPA25 GYW24:GYW25 HIS24:HIS25 HSO24:HSO25 ICK24:ICK25 IMG24:IMG25 IWC24:IWC25 JFY24:JFY25 JPU24:JPU25 JZQ24:JZQ25 KJM24:KJM25 KTI24:KTI25 LDE24:LDE25 LNA24:LNA25 LWW24:LWW25 MGS24:MGS25 MQO24:MQO25 NAK24:NAK25 NKG24:NKG25 NUC24:NUC25 ODY24:ODY25 ONU24:ONU25 OXQ24:OXQ25 PHM24:PHM25 PRI24:PRI25 QBE24:QBE25 QLA24:QLA25 QUW24:QUW25 RES24:RES25 ROO24:ROO25 RYK24:RYK25 SIG24:SIG25 SSC24:SSC25 TBY24:TBY25 TLU24:TLU25 TVQ24:TVQ25 UFM24:UFM25 UPI24:UPI25 UZE24:UZE25 VJA24:VJA25 VSW24:VSW25 WCS24:WCS25 Z131091:Z131092 AJ65555:AJ65557 AJ131091:AJ131093 AJ196627:AJ196629 AJ262163:AJ262165 AJ327699:AJ327701 AJ393235:AJ393237 AJ458771:AJ458773 AJ524307:AJ524309 AJ589843:AJ589845 AJ655379:AJ655381 AJ720915:AJ720917 AJ786451:AJ786453 AJ851987:AJ851989 AJ917523:AJ917525 AJ983059:AJ983061 AL196627:AL196628 AL262163:AL262164 AL327699:AL327700 AL393235:AL393236 AL458771:AL458772 AL524307:AL524308 AL589843:AL589844 AL655379:AL655380 AL720915:AL720916 AL786451:AL786452 AL851987:AL851988 AL917523:AL917524 AL983059:AL983060 AL65555:AL65556 AL131091:AL131092 AL24 AJ24:AJ25"/>
    <dataValidation type="textLength" operator="lessThanOrEqual" allowBlank="1" showInputMessage="1" showErrorMessage="1" errorTitle="Ошибка" error="Допускается ввод не более 900 символов!" prompt="Укажите поставщика" sqref="WVZ983060 M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M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M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M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M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M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M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M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M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M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M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M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M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M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M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formula1>-9.99999999999999E+23</formula1>
      <formula2>9.99999999999999E+23</formula2>
    </dataValidation>
  </dataValidations>
  <printOptions horizontalCentered="1" verticalCentered="1"/>
  <pageMargins left="0" right="0" top="0" bottom="0" header="0" footer="0.78740157480314965"/>
  <pageSetup paperSize="9" scale="50" fitToHeight="0" orientation="landscape"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470</v>
      </c>
      <c r="G2" s="1279"/>
      <c r="H2" s="1280"/>
      <c r="I2" s="407"/>
    </row>
    <row r="3" spans="1:20" ht="3" customHeight="1"/>
    <row r="4" spans="1:20" s="182" customFormat="1" ht="11.25">
      <c r="A4" s="206"/>
      <c r="B4" s="206"/>
      <c r="C4" s="206"/>
      <c r="D4" s="206"/>
      <c r="F4" s="1230" t="s">
        <v>444</v>
      </c>
      <c r="G4" s="1230"/>
      <c r="H4" s="1230"/>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Волгоградская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400</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9" t="s">
        <v>744</v>
      </c>
      <c r="M5" s="1299"/>
      <c r="N5" s="1299"/>
      <c r="O5" s="1299"/>
      <c r="P5" s="1299"/>
      <c r="Q5" s="1299"/>
      <c r="R5" s="1299"/>
      <c r="S5" s="1299"/>
      <c r="T5" s="1299"/>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6" t="str">
        <f>IF(datePr_ch="",IF(datePr="","",datePr),datePr_ch)</f>
        <v>26.04.2019</v>
      </c>
      <c r="O8" s="1306"/>
      <c r="P8" s="1306"/>
      <c r="Q8" s="1306"/>
      <c r="R8" s="1306"/>
      <c r="S8" s="1306"/>
      <c r="T8" s="1306"/>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6" t="str">
        <f>IF(numberPr_ch="",IF(numberPr="","",numberPr),numberPr_ch)</f>
        <v>1609</v>
      </c>
      <c r="O9" s="1306"/>
      <c r="P9" s="1306"/>
      <c r="Q9" s="1306"/>
      <c r="R9" s="1306"/>
      <c r="S9" s="1306"/>
      <c r="T9" s="1306"/>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1" customFormat="1" ht="11.25" hidden="1">
      <c r="A12" s="474"/>
      <c r="B12" s="474"/>
      <c r="C12" s="474"/>
      <c r="D12" s="474"/>
      <c r="E12" s="474"/>
      <c r="F12" s="474"/>
      <c r="G12" s="474"/>
      <c r="H12" s="474"/>
      <c r="L12" s="1300"/>
      <c r="M12" s="1300"/>
      <c r="N12" s="535"/>
      <c r="O12" s="1332"/>
      <c r="P12" s="1332"/>
      <c r="Q12" s="1332"/>
      <c r="R12" s="1332"/>
      <c r="S12" s="1332"/>
      <c r="T12" s="1332"/>
      <c r="U12" s="456"/>
      <c r="AE12" s="472" t="s">
        <v>370</v>
      </c>
      <c r="AH12" s="474"/>
      <c r="AI12" s="474"/>
      <c r="AJ12" s="474"/>
      <c r="AK12" s="474"/>
    </row>
    <row r="13" spans="1:37">
      <c r="J13" s="451"/>
      <c r="K13" s="451"/>
      <c r="L13" s="447"/>
      <c r="M13" s="447"/>
      <c r="N13" s="447"/>
      <c r="O13" s="1326"/>
      <c r="P13" s="1326"/>
      <c r="Q13" s="1326"/>
      <c r="R13" s="1326"/>
      <c r="S13" s="1326"/>
      <c r="T13" s="1326"/>
      <c r="U13" s="567"/>
      <c r="Z13" s="1326"/>
      <c r="AA13" s="1326"/>
      <c r="AB13" s="1326"/>
      <c r="AC13" s="1326"/>
      <c r="AD13" s="1326"/>
      <c r="AE13" s="1326"/>
    </row>
    <row r="14" spans="1:37">
      <c r="J14" s="451"/>
      <c r="K14" s="451"/>
      <c r="L14" s="1230" t="s">
        <v>444</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445</v>
      </c>
    </row>
    <row r="15" spans="1:37" ht="14.25" customHeight="1">
      <c r="J15" s="451"/>
      <c r="K15" s="451"/>
      <c r="L15" s="1313" t="s">
        <v>90</v>
      </c>
      <c r="M15" s="1313" t="s">
        <v>618</v>
      </c>
      <c r="N15" s="1338" t="s">
        <v>597</v>
      </c>
      <c r="O15" s="1338"/>
      <c r="P15" s="1338"/>
      <c r="Q15" s="1338"/>
      <c r="R15" s="1338" t="s">
        <v>598</v>
      </c>
      <c r="S15" s="1338"/>
      <c r="T15" s="1338"/>
      <c r="U15" s="1338"/>
      <c r="V15" s="1338" t="s">
        <v>599</v>
      </c>
      <c r="W15" s="1338"/>
      <c r="X15" s="1338"/>
      <c r="Y15" s="1338"/>
      <c r="Z15" s="1313" t="s">
        <v>604</v>
      </c>
      <c r="AA15" s="1313"/>
      <c r="AB15" s="1313"/>
      <c r="AC15" s="1313"/>
      <c r="AD15" s="1313"/>
      <c r="AE15" s="1313" t="s">
        <v>338</v>
      </c>
      <c r="AF15" s="1325" t="s">
        <v>273</v>
      </c>
      <c r="AG15" s="1230"/>
    </row>
    <row r="16" spans="1:37" s="492" customFormat="1" ht="27.75" customHeight="1">
      <c r="A16" s="553"/>
      <c r="B16" s="553"/>
      <c r="C16" s="553"/>
      <c r="D16" s="553"/>
      <c r="E16" s="553"/>
      <c r="F16" s="553"/>
      <c r="G16" s="559"/>
      <c r="H16" s="559"/>
      <c r="I16" s="500"/>
      <c r="J16" s="498"/>
      <c r="K16" s="498"/>
      <c r="L16" s="1313"/>
      <c r="M16" s="1313"/>
      <c r="N16" s="1338"/>
      <c r="O16" s="1338"/>
      <c r="P16" s="1338"/>
      <c r="Q16" s="1338"/>
      <c r="R16" s="1338"/>
      <c r="S16" s="1338"/>
      <c r="T16" s="1338"/>
      <c r="U16" s="1338"/>
      <c r="V16" s="1338"/>
      <c r="W16" s="1338"/>
      <c r="X16" s="1338"/>
      <c r="Y16" s="1338"/>
      <c r="Z16" s="1230" t="s">
        <v>621</v>
      </c>
      <c r="AA16" s="1230"/>
      <c r="AB16" s="1230" t="s">
        <v>615</v>
      </c>
      <c r="AC16" s="1230"/>
      <c r="AD16" s="1230"/>
      <c r="AE16" s="1313"/>
      <c r="AF16" s="1325"/>
      <c r="AG16" s="1230"/>
      <c r="AH16" s="553"/>
      <c r="AI16" s="553"/>
      <c r="AJ16" s="553"/>
      <c r="AK16" s="553"/>
    </row>
    <row r="17" spans="1:37" ht="14.25" customHeight="1">
      <c r="J17" s="451"/>
      <c r="K17" s="451"/>
      <c r="L17" s="1313"/>
      <c r="M17" s="1313"/>
      <c r="N17" s="1338"/>
      <c r="O17" s="1338"/>
      <c r="P17" s="1338"/>
      <c r="Q17" s="1338"/>
      <c r="R17" s="1338"/>
      <c r="S17" s="1338"/>
      <c r="T17" s="1338"/>
      <c r="U17" s="1338"/>
      <c r="V17" s="1338"/>
      <c r="W17" s="1338"/>
      <c r="X17" s="1338"/>
      <c r="Y17" s="1338"/>
      <c r="Z17" s="503" t="s">
        <v>619</v>
      </c>
      <c r="AA17" s="503" t="s">
        <v>620</v>
      </c>
      <c r="AB17" s="505" t="s">
        <v>272</v>
      </c>
      <c r="AC17" s="1333" t="s">
        <v>271</v>
      </c>
      <c r="AD17" s="1333"/>
      <c r="AE17" s="1313"/>
      <c r="AF17" s="1325"/>
      <c r="AG17" s="1230"/>
    </row>
    <row r="18" spans="1:37">
      <c r="J18" s="451"/>
      <c r="K18" s="459">
        <v>1</v>
      </c>
      <c r="L18" s="448" t="s">
        <v>91</v>
      </c>
      <c r="M18" s="448" t="s">
        <v>47</v>
      </c>
      <c r="N18" s="1339">
        <f ca="1">OFFSET(N18,0,-1)+1</f>
        <v>3</v>
      </c>
      <c r="O18" s="1339"/>
      <c r="P18" s="1339"/>
      <c r="Q18" s="1339"/>
      <c r="R18" s="1339">
        <f ca="1">OFFSET(N18,0,0)+1</f>
        <v>4</v>
      </c>
      <c r="S18" s="1339"/>
      <c r="T18" s="1339"/>
      <c r="U18" s="1339"/>
      <c r="V18" s="639"/>
      <c r="W18" s="639"/>
      <c r="X18" s="639"/>
      <c r="Y18" s="640">
        <f ca="1">OFFSET(R18,0,0)+1</f>
        <v>5</v>
      </c>
      <c r="Z18" s="457">
        <f ca="1">OFFSET(Z18,0,-1)+1</f>
        <v>6</v>
      </c>
      <c r="AA18" s="457">
        <f ca="1">OFFSET(AA18,0,-1)+1</f>
        <v>7</v>
      </c>
      <c r="AB18" s="457">
        <f ca="1">OFFSET(AB18,0,-1)+1</f>
        <v>8</v>
      </c>
      <c r="AC18" s="1339">
        <f ca="1">OFFSET(AC18,0,-1)+1</f>
        <v>9</v>
      </c>
      <c r="AD18" s="1339"/>
      <c r="AE18" s="457">
        <f ca="1">OFFSET(AE18,0,-2)+1</f>
        <v>10</v>
      </c>
      <c r="AF18" s="492"/>
      <c r="AG18" s="457">
        <f ca="1">OFFSET(AG18,0,-2)+1</f>
        <v>11</v>
      </c>
    </row>
    <row r="19" spans="1:37" ht="22.5">
      <c r="A19" s="1284">
        <v>1</v>
      </c>
      <c r="B19" s="962"/>
      <c r="C19" s="962"/>
      <c r="D19" s="962"/>
      <c r="E19" s="962"/>
      <c r="F19" s="955"/>
      <c r="G19" s="961"/>
      <c r="H19" s="961"/>
      <c r="I19" s="943"/>
      <c r="J19" s="942"/>
      <c r="K19" s="942"/>
      <c r="L19" s="561">
        <f>mergeValue(A19)</f>
        <v>1</v>
      </c>
      <c r="M19" s="609" t="s">
        <v>19</v>
      </c>
      <c r="N19" s="1340"/>
      <c r="O19" s="1340"/>
      <c r="P19" s="1340"/>
      <c r="Q19" s="1340"/>
      <c r="R19" s="1340"/>
      <c r="S19" s="1340"/>
      <c r="T19" s="1340"/>
      <c r="U19" s="1340"/>
      <c r="V19" s="1340"/>
      <c r="W19" s="1340"/>
      <c r="X19" s="1340"/>
      <c r="Y19" s="1340"/>
      <c r="Z19" s="1340"/>
      <c r="AA19" s="1340"/>
      <c r="AB19" s="1340"/>
      <c r="AC19" s="1340"/>
      <c r="AD19" s="1340"/>
      <c r="AE19" s="1340"/>
      <c r="AF19" s="1340"/>
      <c r="AG19" s="549" t="s">
        <v>718</v>
      </c>
    </row>
    <row r="20" spans="1:37" ht="22.5">
      <c r="A20" s="1284"/>
      <c r="B20" s="1284">
        <v>1</v>
      </c>
      <c r="C20" s="962"/>
      <c r="D20" s="962"/>
      <c r="E20" s="962"/>
      <c r="F20" s="955"/>
      <c r="G20" s="964"/>
      <c r="H20" s="965"/>
      <c r="I20" s="944"/>
      <c r="J20" s="939"/>
      <c r="K20" s="937"/>
      <c r="L20" s="561" t="str">
        <f>mergeValue(A20) &amp;"."&amp; mergeValue(B20)</f>
        <v>1.1</v>
      </c>
      <c r="M20" s="515" t="s">
        <v>15</v>
      </c>
      <c r="N20" s="1341"/>
      <c r="O20" s="1341"/>
      <c r="P20" s="1341"/>
      <c r="Q20" s="1341"/>
      <c r="R20" s="1341"/>
      <c r="S20" s="1341"/>
      <c r="T20" s="1341"/>
      <c r="U20" s="1341"/>
      <c r="V20" s="1341"/>
      <c r="W20" s="1341"/>
      <c r="X20" s="1341"/>
      <c r="Y20" s="1341"/>
      <c r="Z20" s="1341"/>
      <c r="AA20" s="1341"/>
      <c r="AB20" s="1341"/>
      <c r="AC20" s="1341"/>
      <c r="AD20" s="1341"/>
      <c r="AE20" s="1341"/>
      <c r="AF20" s="1341"/>
      <c r="AG20" s="549" t="s">
        <v>459</v>
      </c>
    </row>
    <row r="21" spans="1:37" ht="22.5">
      <c r="A21" s="1284"/>
      <c r="B21" s="1284"/>
      <c r="C21" s="1284">
        <v>1</v>
      </c>
      <c r="D21" s="962"/>
      <c r="E21" s="962"/>
      <c r="F21" s="955"/>
      <c r="G21" s="964"/>
      <c r="H21" s="965"/>
      <c r="I21" s="944"/>
      <c r="J21" s="939"/>
      <c r="K21" s="937"/>
      <c r="L21" s="561" t="str">
        <f>mergeValue(A21) &amp;"."&amp; mergeValue(B21)&amp;"."&amp; mergeValue(C21)</f>
        <v>1.1.1</v>
      </c>
      <c r="M21" s="516" t="s">
        <v>7</v>
      </c>
      <c r="N21" s="1341"/>
      <c r="O21" s="1341"/>
      <c r="P21" s="1341"/>
      <c r="Q21" s="1341"/>
      <c r="R21" s="1341"/>
      <c r="S21" s="1341"/>
      <c r="T21" s="1341"/>
      <c r="U21" s="1341"/>
      <c r="V21" s="1341"/>
      <c r="W21" s="1341"/>
      <c r="X21" s="1341"/>
      <c r="Y21" s="1341"/>
      <c r="Z21" s="1341"/>
      <c r="AA21" s="1341"/>
      <c r="AB21" s="1341"/>
      <c r="AC21" s="1341"/>
      <c r="AD21" s="1341"/>
      <c r="AE21" s="1341"/>
      <c r="AF21" s="1341"/>
      <c r="AG21" s="549" t="s">
        <v>600</v>
      </c>
    </row>
    <row r="22" spans="1:37" ht="15" customHeight="1">
      <c r="A22" s="1284"/>
      <c r="B22" s="1284"/>
      <c r="C22" s="1284"/>
      <c r="D22" s="1284">
        <v>1</v>
      </c>
      <c r="E22" s="962"/>
      <c r="F22" s="955"/>
      <c r="G22" s="964"/>
      <c r="H22" s="965"/>
      <c r="I22" s="944"/>
      <c r="J22" s="939"/>
      <c r="K22" s="937"/>
      <c r="L22" s="561" t="str">
        <f>mergeValue(A22) &amp;"."&amp; mergeValue(B22)&amp;"."&amp; mergeValue(C22)&amp;"."&amp; mergeValue(D22)</f>
        <v>1.1.1.1</v>
      </c>
      <c r="M22" s="517" t="s">
        <v>21</v>
      </c>
      <c r="N22" s="1341"/>
      <c r="O22" s="1341"/>
      <c r="P22" s="1341"/>
      <c r="Q22" s="1341"/>
      <c r="R22" s="1341"/>
      <c r="S22" s="1341"/>
      <c r="T22" s="1341"/>
      <c r="U22" s="1341"/>
      <c r="V22" s="1341"/>
      <c r="W22" s="1341"/>
      <c r="X22" s="1341"/>
      <c r="Y22" s="1341"/>
      <c r="Z22" s="1341"/>
      <c r="AA22" s="1341"/>
      <c r="AB22" s="1341"/>
      <c r="AC22" s="1341"/>
      <c r="AD22" s="1341"/>
      <c r="AE22" s="1341"/>
      <c r="AF22" s="1341"/>
      <c r="AG22" s="549" t="s">
        <v>623</v>
      </c>
    </row>
    <row r="23" spans="1:37" ht="20.100000000000001" customHeight="1">
      <c r="A23" s="1284"/>
      <c r="B23" s="1284"/>
      <c r="C23" s="1284"/>
      <c r="D23" s="1284"/>
      <c r="E23" s="1284">
        <v>1</v>
      </c>
      <c r="F23" s="955"/>
      <c r="G23" s="964"/>
      <c r="H23" s="965"/>
      <c r="I23" s="966"/>
      <c r="J23" s="956"/>
      <c r="K23" s="1229"/>
      <c r="L23" s="1344" t="str">
        <f>mergeValue(A23) &amp;"."&amp; mergeValue(B23)&amp;"."&amp; mergeValue(C23)&amp;"."&amp; mergeValue(D23)&amp;"."&amp; mergeValue(E23)</f>
        <v>1.1.1.1.1</v>
      </c>
      <c r="M23" s="1345"/>
      <c r="N23" s="1292" t="s">
        <v>83</v>
      </c>
      <c r="O23" s="1351"/>
      <c r="P23" s="1349">
        <v>1</v>
      </c>
      <c r="Q23" s="1342"/>
      <c r="R23" s="1292" t="s">
        <v>83</v>
      </c>
      <c r="S23" s="1351"/>
      <c r="T23" s="1349">
        <v>1</v>
      </c>
      <c r="U23" s="1342"/>
      <c r="V23" s="1292" t="s">
        <v>83</v>
      </c>
      <c r="W23" s="530"/>
      <c r="X23" s="508">
        <v>1</v>
      </c>
      <c r="Y23" s="1036"/>
      <c r="Z23" s="637"/>
      <c r="AA23" s="637"/>
      <c r="AB23" s="1290"/>
      <c r="AC23" s="1292" t="s">
        <v>82</v>
      </c>
      <c r="AD23" s="1290"/>
      <c r="AE23" s="1292" t="s">
        <v>83</v>
      </c>
      <c r="AF23" s="546"/>
      <c r="AG23" s="1346" t="s">
        <v>622</v>
      </c>
      <c r="AH23" s="469" t="str">
        <f>strCheckDate(Z24:AF24)</f>
        <v/>
      </c>
      <c r="AI23" s="473" t="str">
        <f>IF(AND(COUNTIF(AJ18:AJ27,AJ23)&gt;1,AJ23&lt;&gt;""),"ErrUnique:HasDoubleConn","")</f>
        <v/>
      </c>
      <c r="AJ23" s="473"/>
      <c r="AK23" s="473"/>
    </row>
    <row r="24" spans="1:37" ht="20.100000000000001" customHeight="1">
      <c r="A24" s="1284"/>
      <c r="B24" s="1284"/>
      <c r="C24" s="1284"/>
      <c r="D24" s="1284"/>
      <c r="E24" s="1284"/>
      <c r="F24" s="955"/>
      <c r="G24" s="964"/>
      <c r="H24" s="965"/>
      <c r="I24" s="966"/>
      <c r="J24" s="956"/>
      <c r="K24" s="1229"/>
      <c r="L24" s="1344"/>
      <c r="M24" s="1345"/>
      <c r="N24" s="1292"/>
      <c r="O24" s="1351"/>
      <c r="P24" s="1349"/>
      <c r="Q24" s="1350"/>
      <c r="R24" s="1292"/>
      <c r="S24" s="1351"/>
      <c r="T24" s="1349"/>
      <c r="U24" s="1343"/>
      <c r="V24" s="1292"/>
      <c r="W24" s="569"/>
      <c r="X24" s="534"/>
      <c r="Y24" s="534"/>
      <c r="Z24" s="540"/>
      <c r="AA24" s="571" t="str">
        <f>AB23 &amp; "-" &amp; AD23</f>
        <v>-</v>
      </c>
      <c r="AB24" s="1291"/>
      <c r="AC24" s="1292"/>
      <c r="AD24" s="1291"/>
      <c r="AE24" s="1292"/>
      <c r="AF24" s="638"/>
      <c r="AG24" s="1347"/>
      <c r="AI24" s="473"/>
      <c r="AJ24" s="473"/>
      <c r="AK24" s="473"/>
    </row>
    <row r="25" spans="1:37" ht="20.100000000000001" customHeight="1">
      <c r="A25" s="1284"/>
      <c r="B25" s="1284"/>
      <c r="C25" s="1284"/>
      <c r="D25" s="1284"/>
      <c r="E25" s="1284"/>
      <c r="F25" s="955"/>
      <c r="G25" s="964"/>
      <c r="H25" s="965"/>
      <c r="I25" s="966"/>
      <c r="J25" s="956"/>
      <c r="K25" s="1229"/>
      <c r="L25" s="1344"/>
      <c r="M25" s="1345"/>
      <c r="N25" s="1292"/>
      <c r="O25" s="1351"/>
      <c r="P25" s="1349"/>
      <c r="Q25" s="1343"/>
      <c r="R25" s="1292"/>
      <c r="S25" s="570"/>
      <c r="T25" s="527"/>
      <c r="U25" s="534"/>
      <c r="V25" s="539"/>
      <c r="W25" s="539"/>
      <c r="X25" s="539"/>
      <c r="Y25" s="539"/>
      <c r="Z25" s="540"/>
      <c r="AA25" s="540"/>
      <c r="AB25" s="541"/>
      <c r="AC25" s="533"/>
      <c r="AD25" s="533"/>
      <c r="AE25" s="541"/>
      <c r="AF25" s="533"/>
      <c r="AG25" s="1347"/>
      <c r="AI25" s="473"/>
      <c r="AJ25" s="473"/>
      <c r="AK25" s="473"/>
    </row>
    <row r="26" spans="1:37" ht="20.100000000000001" customHeight="1">
      <c r="A26" s="1284"/>
      <c r="B26" s="1284"/>
      <c r="C26" s="1284"/>
      <c r="D26" s="1284"/>
      <c r="E26" s="1284"/>
      <c r="F26" s="955"/>
      <c r="G26" s="964"/>
      <c r="H26" s="965"/>
      <c r="I26" s="966"/>
      <c r="J26" s="956"/>
      <c r="K26" s="1229"/>
      <c r="L26" s="1344"/>
      <c r="M26" s="1345"/>
      <c r="N26" s="1292"/>
      <c r="O26" s="542"/>
      <c r="P26" s="544"/>
      <c r="Q26" s="543"/>
      <c r="R26" s="539"/>
      <c r="S26" s="539"/>
      <c r="T26" s="539"/>
      <c r="U26" s="539"/>
      <c r="V26" s="539"/>
      <c r="W26" s="539"/>
      <c r="X26" s="539"/>
      <c r="Y26" s="539"/>
      <c r="Z26" s="540"/>
      <c r="AA26" s="540"/>
      <c r="AB26" s="541"/>
      <c r="AC26" s="533"/>
      <c r="AD26" s="533"/>
      <c r="AE26" s="541"/>
      <c r="AF26" s="533"/>
      <c r="AG26" s="1347"/>
      <c r="AI26" s="473"/>
      <c r="AJ26" s="473"/>
      <c r="AK26" s="473"/>
    </row>
    <row r="27" spans="1:37" s="445" customFormat="1" ht="15" customHeight="1">
      <c r="A27" s="1284"/>
      <c r="B27" s="1284"/>
      <c r="C27" s="1284"/>
      <c r="D27" s="1284"/>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8"/>
      <c r="AH27" s="470"/>
      <c r="AI27" s="470"/>
      <c r="AJ27" s="205"/>
      <c r="AK27" s="205"/>
    </row>
    <row r="28" spans="1:37" s="445" customFormat="1" ht="15" customHeight="1">
      <c r="A28" s="1284"/>
      <c r="B28" s="1284"/>
      <c r="C28" s="1284"/>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4"/>
      <c r="B29" s="1284"/>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4"/>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7" t="s">
        <v>746</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8" t="s">
        <v>470</v>
      </c>
      <c r="G2" s="1279"/>
      <c r="H2" s="1280"/>
      <c r="I2" s="407"/>
    </row>
    <row r="3" spans="1:20" ht="3" customHeight="1"/>
    <row r="4" spans="1:20" s="182" customFormat="1" ht="11.25">
      <c r="A4" s="206"/>
      <c r="B4" s="206"/>
      <c r="C4" s="206"/>
      <c r="D4" s="206"/>
      <c r="F4" s="1230" t="s">
        <v>444</v>
      </c>
      <c r="G4" s="1230"/>
      <c r="H4" s="1230"/>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Волгоградская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400</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5">
        <v>43584.701006944444</v>
      </c>
      <c r="B2" s="12" t="s">
        <v>756</v>
      </c>
      <c r="C2" s="12" t="s">
        <v>438</v>
      </c>
    </row>
    <row r="3" spans="1:4">
      <c r="A3" s="1195">
        <v>43584.701018518521</v>
      </c>
      <c r="B3" s="12" t="s">
        <v>757</v>
      </c>
      <c r="C3" s="12" t="s">
        <v>438</v>
      </c>
    </row>
    <row r="4" spans="1:4" ht="22.5">
      <c r="A4" s="1195">
        <v>43584.701018518521</v>
      </c>
      <c r="B4" s="12" t="s">
        <v>758</v>
      </c>
      <c r="C4" s="12" t="s">
        <v>438</v>
      </c>
    </row>
    <row r="5" spans="1:4">
      <c r="A5" s="1195">
        <v>43584.701018518521</v>
      </c>
      <c r="B5" s="12" t="s">
        <v>759</v>
      </c>
      <c r="C5" s="12" t="s">
        <v>438</v>
      </c>
    </row>
    <row r="6" spans="1:4">
      <c r="A6" s="1195">
        <v>43584.701041666667</v>
      </c>
      <c r="B6" s="12" t="s">
        <v>760</v>
      </c>
      <c r="C6" s="12" t="s">
        <v>438</v>
      </c>
    </row>
    <row r="7" spans="1:4" ht="33.75">
      <c r="A7" s="1195">
        <v>43584.701064814813</v>
      </c>
      <c r="B7" s="12" t="s">
        <v>761</v>
      </c>
      <c r="C7" s="12" t="s">
        <v>438</v>
      </c>
    </row>
    <row r="8" spans="1:4" ht="33.75">
      <c r="A8" s="1195">
        <v>43584.701099537036</v>
      </c>
      <c r="B8" s="12" t="s">
        <v>762</v>
      </c>
      <c r="C8" s="12" t="s">
        <v>438</v>
      </c>
    </row>
    <row r="9" spans="1:4">
      <c r="A9" s="1195">
        <v>43584.701099537036</v>
      </c>
      <c r="B9" s="12" t="s">
        <v>763</v>
      </c>
      <c r="C9" s="12" t="s">
        <v>438</v>
      </c>
    </row>
    <row r="10" spans="1:4" ht="33.75">
      <c r="A10" s="1195">
        <v>43584.701157407406</v>
      </c>
      <c r="B10" s="12" t="s">
        <v>764</v>
      </c>
      <c r="C10" s="12" t="s">
        <v>438</v>
      </c>
    </row>
    <row r="11" spans="1:4" ht="22.5">
      <c r="A11" s="1195">
        <v>43584.701203703706</v>
      </c>
      <c r="B11" s="12" t="s">
        <v>767</v>
      </c>
      <c r="C11" s="12" t="s">
        <v>438</v>
      </c>
    </row>
    <row r="12" spans="1:4">
      <c r="A12" s="1195">
        <v>43584.701423611114</v>
      </c>
      <c r="B12" s="12" t="s">
        <v>756</v>
      </c>
      <c r="C12" s="12" t="s">
        <v>438</v>
      </c>
    </row>
    <row r="13" spans="1:4">
      <c r="A13" s="1195">
        <v>43584.701435185183</v>
      </c>
      <c r="B13" s="12" t="s">
        <v>1697</v>
      </c>
      <c r="C13" s="12" t="s">
        <v>438</v>
      </c>
    </row>
    <row r="14" spans="1:4">
      <c r="A14" s="1195">
        <v>43584.702499999999</v>
      </c>
      <c r="B14" s="12" t="s">
        <v>756</v>
      </c>
      <c r="C14" s="12" t="s">
        <v>438</v>
      </c>
    </row>
    <row r="15" spans="1:4">
      <c r="A15" s="1195">
        <v>43584.702511574076</v>
      </c>
      <c r="B15" s="12" t="s">
        <v>1697</v>
      </c>
      <c r="C15" s="12" t="s">
        <v>438</v>
      </c>
    </row>
    <row r="16" spans="1:4">
      <c r="A16" s="1195">
        <v>43585.470810185187</v>
      </c>
      <c r="B16" s="12" t="s">
        <v>756</v>
      </c>
      <c r="C16" s="12" t="s">
        <v>438</v>
      </c>
    </row>
    <row r="17" spans="1:3">
      <c r="A17" s="1195">
        <v>43585.470821759256</v>
      </c>
      <c r="B17" s="12" t="s">
        <v>1697</v>
      </c>
      <c r="C17" s="12" t="s">
        <v>438</v>
      </c>
    </row>
    <row r="18" spans="1:3">
      <c r="A18" s="1195">
        <v>43585.651400462964</v>
      </c>
      <c r="B18" s="12" t="s">
        <v>756</v>
      </c>
      <c r="C18" s="12" t="s">
        <v>438</v>
      </c>
    </row>
    <row r="19" spans="1:3">
      <c r="A19" s="1195">
        <v>43585.651412037034</v>
      </c>
      <c r="B19" s="12" t="s">
        <v>1697</v>
      </c>
      <c r="C19" s="12" t="s">
        <v>438</v>
      </c>
    </row>
    <row r="20" spans="1:3">
      <c r="A20" s="1195">
        <v>43593.685208333336</v>
      </c>
      <c r="B20" s="12" t="s">
        <v>756</v>
      </c>
      <c r="C20" s="12" t="s">
        <v>438</v>
      </c>
    </row>
    <row r="21" spans="1:3">
      <c r="A21" s="1195">
        <v>43593.685219907406</v>
      </c>
      <c r="B21" s="12" t="s">
        <v>1697</v>
      </c>
      <c r="C21" s="12" t="s">
        <v>438</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9" t="s">
        <v>743</v>
      </c>
      <c r="M5" s="1299"/>
      <c r="N5" s="1299"/>
      <c r="O5" s="1299"/>
      <c r="P5" s="1299"/>
      <c r="Q5" s="1299"/>
      <c r="R5" s="1299"/>
      <c r="S5" s="1299"/>
      <c r="T5" s="1299"/>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634"/>
      <c r="Y9" s="960"/>
      <c r="Z9" s="474"/>
      <c r="AA9" s="474"/>
      <c r="AB9" s="474"/>
      <c r="AC9" s="474"/>
    </row>
    <row r="10" spans="1:29" s="745" customFormat="1" ht="5.25" hidden="1">
      <c r="A10" s="1117"/>
      <c r="B10" s="1117"/>
      <c r="C10" s="1117"/>
      <c r="D10" s="1117"/>
      <c r="E10" s="1117"/>
      <c r="F10" s="1117"/>
      <c r="G10" s="1117"/>
      <c r="H10" s="1117"/>
      <c r="L10" s="1167"/>
      <c r="M10" s="1040"/>
      <c r="O10" s="1305"/>
      <c r="P10" s="1305"/>
      <c r="Q10" s="1305"/>
      <c r="R10" s="1305"/>
      <c r="S10" s="1305"/>
      <c r="T10" s="1305"/>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1" customFormat="1" ht="11.25" hidden="1">
      <c r="A12" s="474"/>
      <c r="B12" s="474"/>
      <c r="C12" s="474"/>
      <c r="D12" s="474"/>
      <c r="E12" s="474"/>
      <c r="F12" s="474"/>
      <c r="G12" s="474"/>
      <c r="H12" s="474"/>
      <c r="L12" s="1300"/>
      <c r="M12" s="1300"/>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6"/>
      <c r="R13" s="1326"/>
      <c r="S13" s="1326"/>
      <c r="T13" s="1326"/>
      <c r="U13" s="1326"/>
      <c r="V13" s="1326"/>
    </row>
    <row r="14" spans="1:29">
      <c r="J14" s="451"/>
      <c r="K14" s="451"/>
      <c r="L14" s="1230" t="s">
        <v>444</v>
      </c>
      <c r="M14" s="1230"/>
      <c r="N14" s="1230"/>
      <c r="O14" s="1230"/>
      <c r="P14" s="1230"/>
      <c r="Q14" s="1230"/>
      <c r="R14" s="1230"/>
      <c r="S14" s="1230"/>
      <c r="T14" s="1230"/>
      <c r="U14" s="1230"/>
      <c r="V14" s="1230"/>
      <c r="W14" s="1230"/>
      <c r="X14" s="1230" t="s">
        <v>445</v>
      </c>
    </row>
    <row r="15" spans="1:29" ht="14.25" customHeight="1">
      <c r="J15" s="451"/>
      <c r="K15" s="451"/>
      <c r="L15" s="1313" t="s">
        <v>90</v>
      </c>
      <c r="M15" s="1313" t="s">
        <v>595</v>
      </c>
      <c r="N15" s="503"/>
      <c r="O15" s="1313" t="s">
        <v>596</v>
      </c>
      <c r="P15" s="1338" t="s">
        <v>597</v>
      </c>
      <c r="Q15" s="1338" t="s">
        <v>604</v>
      </c>
      <c r="R15" s="1338"/>
      <c r="S15" s="1338"/>
      <c r="T15" s="1338"/>
      <c r="U15" s="1338"/>
      <c r="V15" s="1313" t="s">
        <v>338</v>
      </c>
      <c r="W15" s="1325" t="s">
        <v>273</v>
      </c>
      <c r="X15" s="1230"/>
    </row>
    <row r="16" spans="1:29" s="492" customFormat="1" ht="25.5" customHeight="1">
      <c r="A16" s="553"/>
      <c r="B16" s="553"/>
      <c r="C16" s="553"/>
      <c r="D16" s="553"/>
      <c r="E16" s="553"/>
      <c r="F16" s="553"/>
      <c r="G16" s="559"/>
      <c r="H16" s="559"/>
      <c r="I16" s="500"/>
      <c r="J16" s="498"/>
      <c r="K16" s="498"/>
      <c r="L16" s="1313"/>
      <c r="M16" s="1313"/>
      <c r="N16" s="503"/>
      <c r="O16" s="1313"/>
      <c r="P16" s="1338"/>
      <c r="Q16" s="1338" t="s">
        <v>621</v>
      </c>
      <c r="R16" s="1338"/>
      <c r="S16" s="1336" t="s">
        <v>615</v>
      </c>
      <c r="T16" s="1336"/>
      <c r="U16" s="1336"/>
      <c r="V16" s="1313"/>
      <c r="W16" s="1325"/>
      <c r="X16" s="1230"/>
      <c r="Y16" s="955"/>
      <c r="Z16" s="553"/>
      <c r="AA16" s="553"/>
      <c r="AB16" s="553"/>
      <c r="AC16" s="553"/>
    </row>
    <row r="17" spans="1:29" ht="14.25" customHeight="1">
      <c r="J17" s="451"/>
      <c r="K17" s="451"/>
      <c r="L17" s="1313"/>
      <c r="M17" s="1313"/>
      <c r="N17" s="503"/>
      <c r="O17" s="1313"/>
      <c r="P17" s="1338"/>
      <c r="Q17" s="503" t="s">
        <v>619</v>
      </c>
      <c r="R17" s="503" t="s">
        <v>620</v>
      </c>
      <c r="S17" s="505" t="s">
        <v>272</v>
      </c>
      <c r="T17" s="1333" t="s">
        <v>271</v>
      </c>
      <c r="U17" s="1333"/>
      <c r="V17" s="1313"/>
      <c r="W17" s="1325"/>
      <c r="X17" s="1230"/>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9">
        <f t="shared" ca="1" si="0"/>
        <v>8</v>
      </c>
      <c r="U18" s="1339"/>
      <c r="V18" s="457">
        <f ca="1">OFFSET(V18,0,-2)+1</f>
        <v>9</v>
      </c>
      <c r="W18" s="492"/>
      <c r="X18" s="457">
        <f ca="1">OFFSET(X18,0,-2)+1</f>
        <v>10</v>
      </c>
    </row>
    <row r="19" spans="1:29" ht="22.5">
      <c r="A19" s="1284">
        <v>1</v>
      </c>
      <c r="B19" s="927"/>
      <c r="C19" s="927"/>
      <c r="D19" s="927"/>
      <c r="E19" s="927"/>
      <c r="F19" s="927"/>
      <c r="G19" s="928"/>
      <c r="H19" s="928"/>
      <c r="I19" s="930"/>
      <c r="J19" s="922"/>
      <c r="K19" s="922"/>
      <c r="L19" s="561">
        <f>mergeValue(A19)</f>
        <v>1</v>
      </c>
      <c r="M19" s="609" t="s">
        <v>19</v>
      </c>
      <c r="N19" s="548"/>
      <c r="O19" s="1327"/>
      <c r="P19" s="1327"/>
      <c r="Q19" s="1327"/>
      <c r="R19" s="1327"/>
      <c r="S19" s="1327"/>
      <c r="T19" s="1327"/>
      <c r="U19" s="1327"/>
      <c r="V19" s="1327"/>
      <c r="W19" s="1327"/>
      <c r="X19" s="549" t="s">
        <v>718</v>
      </c>
    </row>
    <row r="20" spans="1:29" ht="22.5">
      <c r="A20" s="1284"/>
      <c r="B20" s="1284">
        <v>1</v>
      </c>
      <c r="C20" s="927"/>
      <c r="D20" s="927"/>
      <c r="E20" s="927"/>
      <c r="F20" s="927"/>
      <c r="G20" s="932"/>
      <c r="H20" s="929"/>
      <c r="I20" s="934"/>
      <c r="J20" s="919"/>
      <c r="K20" s="918"/>
      <c r="L20" s="561" t="str">
        <f>mergeValue(A20) &amp;"."&amp; mergeValue(B20)</f>
        <v>1.1</v>
      </c>
      <c r="M20" s="515" t="s">
        <v>15</v>
      </c>
      <c r="N20" s="548"/>
      <c r="O20" s="1327"/>
      <c r="P20" s="1327"/>
      <c r="Q20" s="1327"/>
      <c r="R20" s="1327"/>
      <c r="S20" s="1327"/>
      <c r="T20" s="1327"/>
      <c r="U20" s="1327"/>
      <c r="V20" s="1327"/>
      <c r="W20" s="1327"/>
      <c r="X20" s="549" t="s">
        <v>459</v>
      </c>
    </row>
    <row r="21" spans="1:29" ht="22.5">
      <c r="A21" s="1284"/>
      <c r="B21" s="1284"/>
      <c r="C21" s="1284">
        <v>1</v>
      </c>
      <c r="D21" s="927"/>
      <c r="E21" s="927"/>
      <c r="F21" s="927"/>
      <c r="G21" s="932"/>
      <c r="H21" s="929"/>
      <c r="I21" s="935"/>
      <c r="J21" s="919"/>
      <c r="K21" s="918"/>
      <c r="L21" s="561" t="str">
        <f>mergeValue(A21) &amp;"."&amp; mergeValue(B21)&amp;"."&amp; mergeValue(C21)</f>
        <v>1.1.1</v>
      </c>
      <c r="M21" s="516" t="s">
        <v>7</v>
      </c>
      <c r="N21" s="548"/>
      <c r="O21" s="1327"/>
      <c r="P21" s="1327"/>
      <c r="Q21" s="1327"/>
      <c r="R21" s="1327"/>
      <c r="S21" s="1327"/>
      <c r="T21" s="1327"/>
      <c r="U21" s="1327"/>
      <c r="V21" s="1327"/>
      <c r="W21" s="1327"/>
      <c r="X21" s="549" t="s">
        <v>600</v>
      </c>
    </row>
    <row r="22" spans="1:29">
      <c r="A22" s="1284"/>
      <c r="B22" s="1284"/>
      <c r="C22" s="1284"/>
      <c r="D22" s="1284">
        <v>1</v>
      </c>
      <c r="E22" s="927"/>
      <c r="F22" s="927"/>
      <c r="G22" s="932"/>
      <c r="H22" s="929"/>
      <c r="I22" s="935"/>
      <c r="J22" s="933"/>
      <c r="K22" s="918"/>
      <c r="L22" s="561" t="str">
        <f>mergeValue(A22) &amp;"."&amp; mergeValue(B22)&amp;"."&amp; mergeValue(C22)&amp;"."&amp; mergeValue(D22)</f>
        <v>1.1.1.1</v>
      </c>
      <c r="M22" s="517" t="s">
        <v>21</v>
      </c>
      <c r="N22" s="548"/>
      <c r="O22" s="1327"/>
      <c r="P22" s="1327"/>
      <c r="Q22" s="1327"/>
      <c r="R22" s="1327"/>
      <c r="S22" s="1327"/>
      <c r="T22" s="1327"/>
      <c r="U22" s="1327"/>
      <c r="V22" s="1327"/>
      <c r="W22" s="1327"/>
      <c r="X22" s="967" t="s">
        <v>623</v>
      </c>
    </row>
    <row r="23" spans="1:29" ht="42.95" customHeight="1">
      <c r="A23" s="1284"/>
      <c r="B23" s="1284"/>
      <c r="C23" s="1284"/>
      <c r="D23" s="1284"/>
      <c r="E23" s="927">
        <v>1</v>
      </c>
      <c r="F23" s="927"/>
      <c r="G23" s="932"/>
      <c r="H23" s="929"/>
      <c r="I23" s="935"/>
      <c r="J23" s="933"/>
      <c r="K23" s="923"/>
      <c r="L23" s="561" t="str">
        <f>mergeValue(A23) &amp;"."&amp; mergeValue(B23)&amp;"."&amp; mergeValue(C23)&amp;"."&amp; mergeValue(D23)&amp;"."&amp; mergeValue(E23)</f>
        <v>1.1.1.1.1</v>
      </c>
      <c r="M23" s="1013"/>
      <c r="N23" s="511"/>
      <c r="O23" s="1015"/>
      <c r="P23" s="1016"/>
      <c r="Q23" s="1173"/>
      <c r="R23" s="1173"/>
      <c r="S23" s="1171"/>
      <c r="T23" s="618" t="s">
        <v>82</v>
      </c>
      <c r="U23" s="1171"/>
      <c r="V23" s="736" t="s">
        <v>83</v>
      </c>
      <c r="W23" s="786"/>
      <c r="X23" s="1302" t="s">
        <v>747</v>
      </c>
      <c r="Y23" s="955" t="str">
        <f>strCheckDateTwo(N23:W23)</f>
        <v/>
      </c>
    </row>
    <row r="24" spans="1:29" hidden="1">
      <c r="A24" s="1284"/>
      <c r="B24" s="1284"/>
      <c r="C24" s="1284"/>
      <c r="D24" s="1284"/>
      <c r="E24" s="927"/>
      <c r="F24" s="927"/>
      <c r="G24" s="932"/>
      <c r="H24" s="929"/>
      <c r="I24" s="935"/>
      <c r="J24" s="933"/>
      <c r="K24" s="923"/>
      <c r="L24" s="599"/>
      <c r="M24" s="530"/>
      <c r="N24" s="614"/>
      <c r="O24" s="614"/>
      <c r="P24" s="614"/>
      <c r="Q24" s="614"/>
      <c r="R24" s="552" t="str">
        <f>S23 &amp; "-" &amp; U23</f>
        <v>-</v>
      </c>
      <c r="S24" s="481"/>
      <c r="T24" s="554"/>
      <c r="U24" s="481"/>
      <c r="V24" s="614"/>
      <c r="W24" s="785"/>
      <c r="X24" s="1303"/>
    </row>
    <row r="25" spans="1:29" ht="15" customHeight="1">
      <c r="A25" s="1284"/>
      <c r="B25" s="1284"/>
      <c r="C25" s="1284"/>
      <c r="D25" s="1284"/>
      <c r="E25" s="927"/>
      <c r="F25" s="927"/>
      <c r="G25" s="932"/>
      <c r="H25" s="929"/>
      <c r="I25" s="935"/>
      <c r="J25" s="933"/>
      <c r="K25" s="923"/>
      <c r="L25" s="507"/>
      <c r="M25" s="520" t="s">
        <v>5</v>
      </c>
      <c r="N25" s="518"/>
      <c r="O25" s="514"/>
      <c r="P25" s="514"/>
      <c r="Q25" s="514"/>
      <c r="R25" s="514"/>
      <c r="S25" s="541"/>
      <c r="T25" s="533"/>
      <c r="U25" s="532"/>
      <c r="V25" s="518"/>
      <c r="W25" s="518"/>
      <c r="X25" s="1304"/>
    </row>
    <row r="26" spans="1:29" s="445" customFormat="1" ht="15" customHeight="1">
      <c r="A26" s="1284"/>
      <c r="B26" s="1284"/>
      <c r="C26" s="1284"/>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4"/>
      <c r="B27" s="1284"/>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4"/>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7" t="s">
        <v>748</v>
      </c>
      <c r="N31" s="1277"/>
      <c r="O31" s="1277"/>
      <c r="P31" s="1277"/>
      <c r="Q31" s="1277"/>
      <c r="R31" s="1277"/>
      <c r="S31" s="1277"/>
      <c r="T31" s="1277"/>
      <c r="U31" s="1277"/>
      <c r="V31" s="1277"/>
      <c r="W31" s="1277"/>
      <c r="X31" s="1277"/>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leftLabels="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8" t="s">
        <v>470</v>
      </c>
      <c r="G2" s="1279"/>
      <c r="H2" s="1280"/>
      <c r="I2" s="1132"/>
    </row>
    <row r="3" spans="1:20" ht="3" customHeight="1"/>
    <row r="4" spans="1:20" s="1092" customFormat="1" ht="11.25">
      <c r="A4" s="1097"/>
      <c r="B4" s="1097"/>
      <c r="C4" s="1097"/>
      <c r="D4" s="1097"/>
      <c r="F4" s="1230" t="s">
        <v>444</v>
      </c>
      <c r="G4" s="1230"/>
      <c r="H4" s="1230"/>
      <c r="I4" s="1281"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81"/>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07" t="str">
        <f>IF(dateCh="","",dateCh)</f>
        <v>29.04.2019</v>
      </c>
      <c r="I7" s="1093" t="s">
        <v>472</v>
      </c>
      <c r="J7" s="1118"/>
      <c r="K7" s="1097"/>
      <c r="L7" s="1097"/>
      <c r="M7" s="1097"/>
      <c r="N7" s="1097"/>
      <c r="O7" s="1097"/>
      <c r="P7" s="1097"/>
      <c r="Q7" s="1097"/>
      <c r="R7" s="1097"/>
      <c r="S7" s="1097"/>
      <c r="T7" s="1097"/>
    </row>
    <row r="8" spans="1:20" s="1092" customFormat="1" ht="45">
      <c r="A8" s="1282">
        <v>1</v>
      </c>
      <c r="B8" s="1097"/>
      <c r="C8" s="1097"/>
      <c r="D8" s="1097"/>
      <c r="F8" s="1119" t="str">
        <f>"2." &amp;mergeValue(A8)</f>
        <v>2.1</v>
      </c>
      <c r="G8" s="1128" t="s">
        <v>473</v>
      </c>
      <c r="H8" s="1107"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22.5">
      <c r="A9" s="1282"/>
      <c r="B9" s="1097"/>
      <c r="C9" s="1097"/>
      <c r="D9" s="1097"/>
      <c r="F9" s="1119" t="str">
        <f>"3." &amp;mergeValue(A9)</f>
        <v>3.1</v>
      </c>
      <c r="G9" s="1128" t="s">
        <v>474</v>
      </c>
      <c r="H9" s="1107" t="str">
        <f>IF('Перечень тарифов'!F21="","наименование отсутствует","" &amp; 'Перечень тарифов'!F21 &amp; "")</f>
        <v>Передача. Тепловая энергия; Сбыт. Тепловая энергия</v>
      </c>
      <c r="I9" s="1093" t="s">
        <v>566</v>
      </c>
      <c r="J9" s="1118"/>
      <c r="K9" s="1097"/>
      <c r="L9" s="1097"/>
      <c r="M9" s="1097"/>
      <c r="N9" s="1097"/>
      <c r="O9" s="1097"/>
      <c r="P9" s="1097"/>
      <c r="Q9" s="1097"/>
      <c r="R9" s="1097"/>
      <c r="S9" s="1097"/>
      <c r="T9" s="1097"/>
    </row>
    <row r="10" spans="1:20" s="1092" customFormat="1" ht="22.5">
      <c r="A10" s="1282"/>
      <c r="B10" s="1097"/>
      <c r="C10" s="1097"/>
      <c r="D10" s="1097"/>
      <c r="F10" s="1119" t="str">
        <f>"4."&amp;mergeValue(A10)</f>
        <v>4.1</v>
      </c>
      <c r="G10" s="1128" t="s">
        <v>475</v>
      </c>
      <c r="H10" s="1108" t="s">
        <v>448</v>
      </c>
      <c r="I10" s="1093"/>
      <c r="J10" s="1118"/>
      <c r="K10" s="1097"/>
      <c r="L10" s="1097"/>
      <c r="M10" s="1097"/>
      <c r="N10" s="1097"/>
      <c r="O10" s="1097"/>
      <c r="P10" s="1097"/>
      <c r="Q10" s="1097"/>
      <c r="R10" s="1097"/>
      <c r="S10" s="1097"/>
      <c r="T10" s="1097"/>
    </row>
    <row r="11" spans="1:20" s="1092" customFormat="1" ht="18.75">
      <c r="A11" s="1282"/>
      <c r="B11" s="1282">
        <v>1</v>
      </c>
      <c r="C11" s="1124"/>
      <c r="D11" s="1124"/>
      <c r="F11" s="1119" t="str">
        <f>"4."&amp;mergeValue(A11) &amp;"."&amp;mergeValue(B11)</f>
        <v>4.1.1</v>
      </c>
      <c r="G11" s="1114" t="s">
        <v>570</v>
      </c>
      <c r="H11" s="1107" t="str">
        <f>IF(region_name="","",region_name)</f>
        <v>Волгоградская область</v>
      </c>
      <c r="I11" s="1093" t="s">
        <v>478</v>
      </c>
      <c r="J11" s="1118"/>
      <c r="K11" s="1097"/>
      <c r="L11" s="1097"/>
      <c r="M11" s="1097"/>
      <c r="N11" s="1097"/>
      <c r="O11" s="1097"/>
      <c r="P11" s="1097"/>
      <c r="Q11" s="1097"/>
      <c r="R11" s="1097"/>
      <c r="S11" s="1097"/>
      <c r="T11" s="1097"/>
    </row>
    <row r="12" spans="1:20" s="1092" customFormat="1" ht="22.5">
      <c r="A12" s="1282"/>
      <c r="B12" s="1282"/>
      <c r="C12" s="1282">
        <v>1</v>
      </c>
      <c r="D12" s="1124"/>
      <c r="F12" s="1119" t="str">
        <f>"4."&amp;mergeValue(A12) &amp;"."&amp;mergeValue(B12)&amp;"."&amp;mergeValue(C12)</f>
        <v>4.1.1.1</v>
      </c>
      <c r="G12" s="1123" t="s">
        <v>476</v>
      </c>
      <c r="H12" s="1107" t="str">
        <f>IF(Территории!H13="","","" &amp; Территории!H13 &amp; "")</f>
        <v>городской округ город Волжский</v>
      </c>
      <c r="I12" s="1093" t="s">
        <v>479</v>
      </c>
      <c r="J12" s="1118"/>
      <c r="K12" s="1097"/>
      <c r="L12" s="1097"/>
      <c r="M12" s="1097"/>
      <c r="N12" s="1097"/>
      <c r="O12" s="1097"/>
      <c r="P12" s="1097"/>
      <c r="Q12" s="1097"/>
      <c r="R12" s="1097"/>
      <c r="S12" s="1097"/>
      <c r="T12" s="1097"/>
    </row>
    <row r="13" spans="1:20" s="1092" customFormat="1" ht="56.25">
      <c r="A13" s="1282"/>
      <c r="B13" s="1282"/>
      <c r="C13" s="1282"/>
      <c r="D13" s="1124">
        <v>1</v>
      </c>
      <c r="F13" s="1119" t="str">
        <f>"4."&amp;mergeValue(A13) &amp;"."&amp;mergeValue(B13)&amp;"."&amp;mergeValue(C13)&amp;"."&amp;mergeValue(D13)</f>
        <v>4.1.1.1.1</v>
      </c>
      <c r="G13" s="1131" t="s">
        <v>477</v>
      </c>
      <c r="H13" s="1107" t="str">
        <f>IF(Территории!R14="","","" &amp; Территории!R14 &amp; "")</f>
        <v>городской округ город Волжский (18710000)</v>
      </c>
      <c r="I13" s="1184" t="s">
        <v>569</v>
      </c>
      <c r="J13" s="1118"/>
      <c r="K13" s="1097"/>
      <c r="L13" s="1097"/>
      <c r="M13" s="1097"/>
      <c r="N13" s="1097"/>
      <c r="O13" s="1097"/>
      <c r="P13" s="1097"/>
      <c r="Q13" s="1097"/>
      <c r="R13" s="1097"/>
      <c r="S13" s="1097"/>
      <c r="T13" s="1097"/>
    </row>
    <row r="14" spans="1:20" s="1092" customFormat="1" ht="45">
      <c r="A14" s="1282">
        <v>2</v>
      </c>
      <c r="B14" s="1097"/>
      <c r="C14" s="1097"/>
      <c r="D14" s="1097"/>
      <c r="F14" s="1119" t="str">
        <f>"2." &amp;mergeValue(A14)</f>
        <v>2.2</v>
      </c>
      <c r="G14" s="1128" t="s">
        <v>473</v>
      </c>
      <c r="H14" s="1188"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22.5">
      <c r="A15" s="1282"/>
      <c r="B15" s="1097"/>
      <c r="C15" s="1097"/>
      <c r="D15" s="1097"/>
      <c r="F15" s="1119" t="str">
        <f>"3." &amp;mergeValue(A15)</f>
        <v>3.2</v>
      </c>
      <c r="G15" s="1128" t="s">
        <v>474</v>
      </c>
      <c r="H15" s="1188" t="str">
        <f>IF('Перечень тарифов'!F26="","наименование отсутствует","" &amp; 'Перечень тарифов'!F26 &amp; "")</f>
        <v>Передача. Теплоноситель; Сбыт. Теплоноситель</v>
      </c>
      <c r="I15" s="1093" t="s">
        <v>566</v>
      </c>
      <c r="J15" s="1118"/>
      <c r="K15" s="1097"/>
      <c r="L15" s="1097"/>
      <c r="M15" s="1097"/>
      <c r="N15" s="1097"/>
      <c r="O15" s="1097"/>
      <c r="P15" s="1097"/>
      <c r="Q15" s="1097"/>
      <c r="R15" s="1097"/>
      <c r="S15" s="1097"/>
      <c r="T15" s="1097"/>
    </row>
    <row r="16" spans="1:20" s="1092" customFormat="1" ht="22.5">
      <c r="A16" s="1282"/>
      <c r="B16" s="1097"/>
      <c r="C16" s="1097"/>
      <c r="D16" s="1097"/>
      <c r="F16" s="1119" t="str">
        <f>"4."&amp;mergeValue(A16)</f>
        <v>4.2</v>
      </c>
      <c r="G16" s="1128" t="s">
        <v>475</v>
      </c>
      <c r="H16" s="1194" t="s">
        <v>448</v>
      </c>
      <c r="I16" s="1093"/>
      <c r="J16" s="1118"/>
      <c r="K16" s="1097"/>
      <c r="L16" s="1097"/>
      <c r="M16" s="1097"/>
      <c r="N16" s="1097"/>
      <c r="O16" s="1097"/>
      <c r="P16" s="1097"/>
      <c r="Q16" s="1097"/>
      <c r="R16" s="1097"/>
      <c r="S16" s="1097"/>
      <c r="T16" s="1097"/>
    </row>
    <row r="17" spans="1:20" s="1092" customFormat="1" ht="18.75">
      <c r="A17" s="1282"/>
      <c r="B17" s="1282">
        <v>1</v>
      </c>
      <c r="C17" s="1183"/>
      <c r="D17" s="1183"/>
      <c r="F17" s="1119" t="str">
        <f>"4."&amp;mergeValue(A17) &amp;"."&amp;mergeValue(B17)</f>
        <v>4.2.1</v>
      </c>
      <c r="G17" s="1114" t="s">
        <v>570</v>
      </c>
      <c r="H17" s="1188" t="str">
        <f>IF(region_name="","",region_name)</f>
        <v>Волгоградская область</v>
      </c>
      <c r="I17" s="1093" t="s">
        <v>478</v>
      </c>
      <c r="J17" s="1118"/>
      <c r="K17" s="1097"/>
      <c r="L17" s="1097"/>
      <c r="M17" s="1097"/>
      <c r="N17" s="1097"/>
      <c r="O17" s="1097"/>
      <c r="P17" s="1097"/>
      <c r="Q17" s="1097"/>
      <c r="R17" s="1097"/>
      <c r="S17" s="1097"/>
      <c r="T17" s="1097"/>
    </row>
    <row r="18" spans="1:20" s="1092" customFormat="1" ht="22.5">
      <c r="A18" s="1282"/>
      <c r="B18" s="1282"/>
      <c r="C18" s="1282">
        <v>1</v>
      </c>
      <c r="D18" s="1183"/>
      <c r="F18" s="1119" t="str">
        <f>"4."&amp;mergeValue(A18) &amp;"."&amp;mergeValue(B18)&amp;"."&amp;mergeValue(C18)</f>
        <v>4.2.1.1</v>
      </c>
      <c r="G18" s="1123" t="s">
        <v>476</v>
      </c>
      <c r="H18" s="1188" t="str">
        <f>IF(Территории!H13="","","" &amp; Территории!H13 &amp; "")</f>
        <v>городской округ город Волжский</v>
      </c>
      <c r="I18" s="1093" t="s">
        <v>479</v>
      </c>
      <c r="J18" s="1118"/>
      <c r="K18" s="1097"/>
      <c r="L18" s="1097"/>
      <c r="M18" s="1097"/>
      <c r="N18" s="1097"/>
      <c r="O18" s="1097"/>
      <c r="P18" s="1097"/>
      <c r="Q18" s="1097"/>
      <c r="R18" s="1097"/>
      <c r="S18" s="1097"/>
      <c r="T18" s="1097"/>
    </row>
    <row r="19" spans="1:20" s="1092" customFormat="1" ht="56.25">
      <c r="A19" s="1282"/>
      <c r="B19" s="1282"/>
      <c r="C19" s="1282"/>
      <c r="D19" s="1183">
        <v>1</v>
      </c>
      <c r="F19" s="1119" t="str">
        <f>"4."&amp;mergeValue(A19) &amp;"."&amp;mergeValue(B19)&amp;"."&amp;mergeValue(C19)&amp;"."&amp;mergeValue(D19)</f>
        <v>4.2.1.1.1</v>
      </c>
      <c r="G19" s="1131" t="s">
        <v>477</v>
      </c>
      <c r="H19" s="1188" t="str">
        <f>IF(Территории!R14="","","" &amp; Территории!R14 &amp; "")</f>
        <v>городской округ город Волжский (18710000)</v>
      </c>
      <c r="I19" s="1184" t="s">
        <v>569</v>
      </c>
      <c r="J19" s="1118"/>
      <c r="K19" s="1097"/>
      <c r="L19" s="1097"/>
      <c r="M19" s="1097"/>
      <c r="N19" s="1097"/>
      <c r="O19" s="1097"/>
      <c r="P19" s="1097"/>
      <c r="Q19" s="1097"/>
      <c r="R19" s="1097"/>
      <c r="S19" s="1097"/>
      <c r="T19" s="1097"/>
    </row>
    <row r="20" spans="1:20" s="1092" customFormat="1" ht="45">
      <c r="A20" s="1282">
        <v>3</v>
      </c>
      <c r="B20" s="1097"/>
      <c r="C20" s="1097"/>
      <c r="D20" s="1097"/>
      <c r="F20" s="1119" t="str">
        <f>"2." &amp;mergeValue(A20)</f>
        <v>2.3</v>
      </c>
      <c r="G20" s="1128" t="s">
        <v>473</v>
      </c>
      <c r="H20" s="1188"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22.5">
      <c r="A21" s="1282"/>
      <c r="B21" s="1097"/>
      <c r="C21" s="1097"/>
      <c r="D21" s="1097"/>
      <c r="F21" s="1119" t="str">
        <f>"3." &amp;mergeValue(A21)</f>
        <v>3.3</v>
      </c>
      <c r="G21" s="1128" t="s">
        <v>474</v>
      </c>
      <c r="H21" s="1188" t="str">
        <f>IF('Перечень тарифов'!F31="","наименование отсутствует","" &amp; 'Перечень тарифов'!F31 &amp; "")</f>
        <v>Передача. Тепловая энергия; Передача. Теплоноситель; Сбыт. Тепловая энергия; Сбыт. Теплоноситель</v>
      </c>
      <c r="I21" s="1093" t="s">
        <v>566</v>
      </c>
      <c r="J21" s="1118"/>
      <c r="K21" s="1097"/>
      <c r="L21" s="1097"/>
      <c r="M21" s="1097"/>
      <c r="N21" s="1097"/>
      <c r="O21" s="1097"/>
      <c r="P21" s="1097"/>
      <c r="Q21" s="1097"/>
      <c r="R21" s="1097"/>
      <c r="S21" s="1097"/>
      <c r="T21" s="1097"/>
    </row>
    <row r="22" spans="1:20" s="1092" customFormat="1" ht="22.5">
      <c r="A22" s="1282"/>
      <c r="B22" s="1097"/>
      <c r="C22" s="1097"/>
      <c r="D22" s="1097"/>
      <c r="F22" s="1119" t="str">
        <f>"4."&amp;mergeValue(A22)</f>
        <v>4.3</v>
      </c>
      <c r="G22" s="1128" t="s">
        <v>475</v>
      </c>
      <c r="H22" s="1194" t="s">
        <v>448</v>
      </c>
      <c r="I22" s="1093"/>
      <c r="J22" s="1118"/>
      <c r="K22" s="1097"/>
      <c r="L22" s="1097"/>
      <c r="M22" s="1097"/>
      <c r="N22" s="1097"/>
      <c r="O22" s="1097"/>
      <c r="P22" s="1097"/>
      <c r="Q22" s="1097"/>
      <c r="R22" s="1097"/>
      <c r="S22" s="1097"/>
      <c r="T22" s="1097"/>
    </row>
    <row r="23" spans="1:20" s="1092" customFormat="1" ht="18.75">
      <c r="A23" s="1282"/>
      <c r="B23" s="1282">
        <v>1</v>
      </c>
      <c r="C23" s="1183"/>
      <c r="D23" s="1183"/>
      <c r="F23" s="1119" t="str">
        <f>"4."&amp;mergeValue(A23) &amp;"."&amp;mergeValue(B23)</f>
        <v>4.3.1</v>
      </c>
      <c r="G23" s="1114" t="s">
        <v>570</v>
      </c>
      <c r="H23" s="1188" t="str">
        <f>IF(region_name="","",region_name)</f>
        <v>Волгоградская область</v>
      </c>
      <c r="I23" s="1093" t="s">
        <v>478</v>
      </c>
      <c r="J23" s="1118"/>
      <c r="K23" s="1097"/>
      <c r="L23" s="1097"/>
      <c r="M23" s="1097"/>
      <c r="N23" s="1097"/>
      <c r="O23" s="1097"/>
      <c r="P23" s="1097"/>
      <c r="Q23" s="1097"/>
      <c r="R23" s="1097"/>
      <c r="S23" s="1097"/>
      <c r="T23" s="1097"/>
    </row>
    <row r="24" spans="1:20" s="1092" customFormat="1" ht="22.5">
      <c r="A24" s="1282"/>
      <c r="B24" s="1282"/>
      <c r="C24" s="1282">
        <v>1</v>
      </c>
      <c r="D24" s="1183"/>
      <c r="F24" s="1119" t="str">
        <f>"4."&amp;mergeValue(A24) &amp;"."&amp;mergeValue(B24)&amp;"."&amp;mergeValue(C24)</f>
        <v>4.3.1.1</v>
      </c>
      <c r="G24" s="1123" t="s">
        <v>476</v>
      </c>
      <c r="H24" s="1188" t="str">
        <f>IF(Территории!H13="","","" &amp; Территории!H13 &amp; "")</f>
        <v>городской округ город Волжский</v>
      </c>
      <c r="I24" s="1093" t="s">
        <v>479</v>
      </c>
      <c r="J24" s="1118"/>
      <c r="K24" s="1097"/>
      <c r="L24" s="1097"/>
      <c r="M24" s="1097"/>
      <c r="N24" s="1097"/>
      <c r="O24" s="1097"/>
      <c r="P24" s="1097"/>
      <c r="Q24" s="1097"/>
      <c r="R24" s="1097"/>
      <c r="S24" s="1097"/>
      <c r="T24" s="1097"/>
    </row>
    <row r="25" spans="1:20" s="1092" customFormat="1" ht="56.25">
      <c r="A25" s="1282"/>
      <c r="B25" s="1282"/>
      <c r="C25" s="1282"/>
      <c r="D25" s="1183">
        <v>1</v>
      </c>
      <c r="F25" s="1119" t="str">
        <f>"4."&amp;mergeValue(A25) &amp;"."&amp;mergeValue(B25)&amp;"."&amp;mergeValue(C25)&amp;"."&amp;mergeValue(D25)</f>
        <v>4.3.1.1.1</v>
      </c>
      <c r="G25" s="1131" t="s">
        <v>477</v>
      </c>
      <c r="H25" s="1188" t="str">
        <f>IF(Территории!R14="","","" &amp; Территории!R14 &amp; "")</f>
        <v>городской округ город Волжский (18710000)</v>
      </c>
      <c r="I25" s="1184" t="s">
        <v>569</v>
      </c>
      <c r="J25" s="1118"/>
      <c r="K25" s="1097"/>
      <c r="L25" s="1097"/>
      <c r="M25" s="1097"/>
      <c r="N25" s="1097"/>
      <c r="O25" s="1097"/>
      <c r="P25" s="1097"/>
      <c r="Q25" s="1097"/>
      <c r="R25" s="1097"/>
      <c r="S25" s="1097"/>
      <c r="T25" s="1097"/>
    </row>
    <row r="26" spans="1:20" s="1092" customFormat="1" ht="45">
      <c r="A26" s="1282">
        <v>4</v>
      </c>
      <c r="B26" s="1097"/>
      <c r="C26" s="1097"/>
      <c r="D26" s="1097"/>
      <c r="F26" s="1119" t="str">
        <f>"2." &amp;mergeValue(A26)</f>
        <v>2.4</v>
      </c>
      <c r="G26" s="1128" t="s">
        <v>473</v>
      </c>
      <c r="H26" s="1188" t="str">
        <f>IF('Перечень тарифов'!R36="","наименование отсутствует","" &amp; 'Перечень тарифов'!R36 &amp; "")</f>
        <v>наименование отсутствует</v>
      </c>
      <c r="I26" s="1093" t="s">
        <v>568</v>
      </c>
      <c r="J26" s="1118"/>
      <c r="K26" s="1097"/>
      <c r="L26" s="1097"/>
      <c r="M26" s="1097"/>
      <c r="N26" s="1097"/>
      <c r="O26" s="1097"/>
      <c r="P26" s="1097"/>
      <c r="Q26" s="1097"/>
      <c r="R26" s="1097"/>
      <c r="S26" s="1097"/>
      <c r="T26" s="1097"/>
    </row>
    <row r="27" spans="1:20" s="1092" customFormat="1" ht="22.5">
      <c r="A27" s="1282"/>
      <c r="B27" s="1097"/>
      <c r="C27" s="1097"/>
      <c r="D27" s="1097"/>
      <c r="F27" s="1119" t="str">
        <f>"3." &amp;mergeValue(A27)</f>
        <v>3.4</v>
      </c>
      <c r="G27" s="1128" t="s">
        <v>474</v>
      </c>
      <c r="H27" s="1188" t="str">
        <f>IF('Перечень тарифов'!F36="","наименование отсутствует","" &amp; 'Перечень тарифов'!F36 &amp; "")</f>
        <v>Передача. Тепловая энергия</v>
      </c>
      <c r="I27" s="1093" t="s">
        <v>566</v>
      </c>
      <c r="J27" s="1118"/>
      <c r="K27" s="1097"/>
      <c r="L27" s="1097"/>
      <c r="M27" s="1097"/>
      <c r="N27" s="1097"/>
      <c r="O27" s="1097"/>
      <c r="P27" s="1097"/>
      <c r="Q27" s="1097"/>
      <c r="R27" s="1097"/>
      <c r="S27" s="1097"/>
      <c r="T27" s="1097"/>
    </row>
    <row r="28" spans="1:20" s="1092" customFormat="1" ht="22.5">
      <c r="A28" s="1282"/>
      <c r="B28" s="1097"/>
      <c r="C28" s="1097"/>
      <c r="D28" s="1097"/>
      <c r="F28" s="1119" t="str">
        <f>"4."&amp;mergeValue(A28)</f>
        <v>4.4</v>
      </c>
      <c r="G28" s="1128" t="s">
        <v>475</v>
      </c>
      <c r="H28" s="1194" t="s">
        <v>448</v>
      </c>
      <c r="I28" s="1093"/>
      <c r="J28" s="1118"/>
      <c r="K28" s="1097"/>
      <c r="L28" s="1097"/>
      <c r="M28" s="1097"/>
      <c r="N28" s="1097"/>
      <c r="O28" s="1097"/>
      <c r="P28" s="1097"/>
      <c r="Q28" s="1097"/>
      <c r="R28" s="1097"/>
      <c r="S28" s="1097"/>
      <c r="T28" s="1097"/>
    </row>
    <row r="29" spans="1:20" s="1092" customFormat="1" ht="18.75">
      <c r="A29" s="1282"/>
      <c r="B29" s="1282">
        <v>1</v>
      </c>
      <c r="C29" s="1183"/>
      <c r="D29" s="1183"/>
      <c r="F29" s="1119" t="str">
        <f>"4."&amp;mergeValue(A29) &amp;"."&amp;mergeValue(B29)</f>
        <v>4.4.1</v>
      </c>
      <c r="G29" s="1114" t="s">
        <v>570</v>
      </c>
      <c r="H29" s="1188" t="str">
        <f>IF(region_name="","",region_name)</f>
        <v>Волгоградская область</v>
      </c>
      <c r="I29" s="1093" t="s">
        <v>478</v>
      </c>
      <c r="J29" s="1118"/>
      <c r="K29" s="1097"/>
      <c r="L29" s="1097"/>
      <c r="M29" s="1097"/>
      <c r="N29" s="1097"/>
      <c r="O29" s="1097"/>
      <c r="P29" s="1097"/>
      <c r="Q29" s="1097"/>
      <c r="R29" s="1097"/>
      <c r="S29" s="1097"/>
      <c r="T29" s="1097"/>
    </row>
    <row r="30" spans="1:20" s="1092" customFormat="1" ht="22.5">
      <c r="A30" s="1282"/>
      <c r="B30" s="1282"/>
      <c r="C30" s="1282">
        <v>1</v>
      </c>
      <c r="D30" s="1183"/>
      <c r="F30" s="1119" t="str">
        <f>"4."&amp;mergeValue(A30) &amp;"."&amp;mergeValue(B30)&amp;"."&amp;mergeValue(C30)</f>
        <v>4.4.1.1</v>
      </c>
      <c r="G30" s="1123" t="s">
        <v>476</v>
      </c>
      <c r="H30" s="1188" t="str">
        <f>IF(Территории!H13="","","" &amp; Территории!H13 &amp; "")</f>
        <v>городской округ город Волжский</v>
      </c>
      <c r="I30" s="1093" t="s">
        <v>479</v>
      </c>
      <c r="J30" s="1118"/>
      <c r="K30" s="1097"/>
      <c r="L30" s="1097"/>
      <c r="M30" s="1097"/>
      <c r="N30" s="1097"/>
      <c r="O30" s="1097"/>
      <c r="P30" s="1097"/>
      <c r="Q30" s="1097"/>
      <c r="R30" s="1097"/>
      <c r="S30" s="1097"/>
      <c r="T30" s="1097"/>
    </row>
    <row r="31" spans="1:20" s="1092" customFormat="1" ht="56.25">
      <c r="A31" s="1282"/>
      <c r="B31" s="1282"/>
      <c r="C31" s="1282"/>
      <c r="D31" s="1183">
        <v>1</v>
      </c>
      <c r="F31" s="1119" t="str">
        <f>"4."&amp;mergeValue(A31) &amp;"."&amp;mergeValue(B31)&amp;"."&amp;mergeValue(C31)&amp;"."&amp;mergeValue(D31)</f>
        <v>4.4.1.1.1</v>
      </c>
      <c r="G31" s="1131" t="s">
        <v>477</v>
      </c>
      <c r="H31" s="1188" t="str">
        <f>IF(Территории!R14="","","" &amp; Территории!R14 &amp; "")</f>
        <v>городской округ город Волжский (18710000)</v>
      </c>
      <c r="I31" s="1184" t="s">
        <v>569</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7" t="s">
        <v>571</v>
      </c>
      <c r="H33" s="1277"/>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A26:A31"/>
    <mergeCell ref="B29:B31"/>
    <mergeCell ref="C30:C31"/>
    <mergeCell ref="G33:H33"/>
    <mergeCell ref="F2:H2"/>
    <mergeCell ref="F4:H4"/>
    <mergeCell ref="A20:A25"/>
    <mergeCell ref="B23:B25"/>
    <mergeCell ref="C24:C25"/>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D5" sqref="D5:H15"/>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9" t="s">
        <v>695</v>
      </c>
      <c r="E5" s="1299"/>
      <c r="F5" s="1299"/>
      <c r="G5" s="1299"/>
      <c r="H5" s="1133"/>
    </row>
    <row r="6" spans="1:17" ht="3" customHeight="1">
      <c r="C6" s="1074"/>
      <c r="D6" s="1069"/>
      <c r="E6" s="1137"/>
      <c r="F6" s="1137"/>
      <c r="G6" s="1073"/>
      <c r="H6" s="1138"/>
    </row>
    <row r="7" spans="1:17">
      <c r="C7" s="1074"/>
      <c r="D7" s="1313" t="s">
        <v>444</v>
      </c>
      <c r="E7" s="1313"/>
      <c r="F7" s="1313"/>
      <c r="G7" s="1313"/>
      <c r="H7" s="1352" t="s">
        <v>445</v>
      </c>
    </row>
    <row r="8" spans="1:17">
      <c r="C8" s="1074"/>
      <c r="D8" s="1078" t="s">
        <v>90</v>
      </c>
      <c r="E8" s="1079" t="s">
        <v>447</v>
      </c>
      <c r="F8" s="1079" t="s">
        <v>438</v>
      </c>
      <c r="G8" s="1079" t="s">
        <v>446</v>
      </c>
      <c r="H8" s="1352"/>
    </row>
    <row r="9" spans="1:17" ht="12" customHeight="1">
      <c r="C9" s="1074"/>
      <c r="D9" s="1070" t="s">
        <v>91</v>
      </c>
      <c r="E9" s="1070" t="s">
        <v>47</v>
      </c>
      <c r="F9" s="1070" t="s">
        <v>48</v>
      </c>
      <c r="G9" s="1070" t="s">
        <v>49</v>
      </c>
      <c r="H9" s="1070" t="s">
        <v>66</v>
      </c>
    </row>
    <row r="10" spans="1:17" ht="21" customHeight="1">
      <c r="A10" s="1101"/>
      <c r="C10" s="1074"/>
      <c r="D10" s="1091" t="s">
        <v>91</v>
      </c>
      <c r="E10" s="1146" t="s">
        <v>698</v>
      </c>
      <c r="F10" s="1126" t="s">
        <v>2401</v>
      </c>
      <c r="G10" s="1031" t="s">
        <v>2400</v>
      </c>
      <c r="H10" s="1302" t="s">
        <v>700</v>
      </c>
    </row>
    <row r="11" spans="1:17" ht="21" customHeight="1">
      <c r="A11" s="1101"/>
      <c r="C11" s="1074"/>
      <c r="D11" s="1091" t="s">
        <v>47</v>
      </c>
      <c r="E11" s="1146" t="s">
        <v>699</v>
      </c>
      <c r="F11" s="1126" t="s">
        <v>2381</v>
      </c>
      <c r="G11" s="1031" t="s">
        <v>2381</v>
      </c>
      <c r="H11" s="1303"/>
    </row>
    <row r="12" spans="1:17" ht="21" customHeight="1">
      <c r="A12" s="1077"/>
      <c r="C12" s="1072"/>
      <c r="D12" s="1091" t="s">
        <v>48</v>
      </c>
      <c r="E12" s="1146" t="s">
        <v>682</v>
      </c>
      <c r="F12" s="1126" t="s">
        <v>2381</v>
      </c>
      <c r="G12" s="1031" t="s">
        <v>2381</v>
      </c>
      <c r="H12" s="1303"/>
      <c r="I12" s="1096"/>
      <c r="K12" s="1068"/>
    </row>
    <row r="13" spans="1:17" ht="21" customHeight="1">
      <c r="A13" s="1077"/>
      <c r="C13" s="1072"/>
      <c r="D13" s="1091" t="s">
        <v>49</v>
      </c>
      <c r="E13" s="1146" t="s">
        <v>683</v>
      </c>
      <c r="F13" s="1126" t="s">
        <v>2381</v>
      </c>
      <c r="G13" s="1031" t="s">
        <v>2381</v>
      </c>
      <c r="H13" s="1303"/>
      <c r="I13" s="1096"/>
      <c r="K13" s="1068"/>
    </row>
    <row r="14" spans="1:17" ht="15" customHeight="1">
      <c r="A14" s="1101"/>
      <c r="C14" s="1074"/>
      <c r="D14" s="1080"/>
      <c r="E14" s="1148" t="s">
        <v>326</v>
      </c>
      <c r="F14" s="1143"/>
      <c r="G14" s="1141"/>
      <c r="H14" s="1304"/>
    </row>
    <row r="15" spans="1:17">
      <c r="D15" s="1150"/>
      <c r="E15" s="1150"/>
      <c r="F15" s="1150"/>
      <c r="G15" s="1150"/>
      <c r="H15" s="1150"/>
    </row>
  </sheetData>
  <sheetProtection password="FA9C" sheet="1" objects="1" scenarios="1" formatColumns="0" formatRows="0"/>
  <dataConsolidate leftLabels="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portal.eias.ru/Portal/DownloadPage.aspx?type=12&amp;guid=2786c950-a9bb-4485-92c9-3a53525647fd"/>
    <hyperlink ref="G11" location="'Форма 4.9'!$G$11" tooltip="Кликните по гиперссылке, чтобы перейти по ссылке на обосновывающие документы или отредактировать её" display="http://zakupki.gov.ru"/>
    <hyperlink ref="G12" location="'Форма 4.9'!$G$12" tooltip="Кликните по гиперссылке, чтобы перейти по ссылке на обосновывающие документы или отредактировать её" display="http://zakupki.gov.ru"/>
    <hyperlink ref="G13" location="'Форма 4.9'!$G$13" tooltip="Кликните по гиперссылке, чтобы перейти по ссылке на обосновывающие документы или отредактировать её" display="http://zakupki.gov.ru"/>
  </hyperlinks>
  <printOptions horizontalCentered="1" verticalCentered="1"/>
  <pageMargins left="0" right="0" top="0" bottom="0" header="0" footer="0.78740157480314965"/>
  <pageSetup paperSize="9" scale="63" fitToHeight="0" orientation="landscape"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3"/>
  <sheetViews>
    <sheetView showGridLines="0" topLeftCell="E1" zoomScaleNormal="100" workbookViewId="0">
      <selection activeCell="G35" sqref="G35"/>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8" t="s">
        <v>470</v>
      </c>
      <c r="G2" s="1279"/>
      <c r="H2" s="1280"/>
      <c r="I2" s="1132"/>
    </row>
    <row r="3" spans="1:20" ht="3" customHeight="1"/>
    <row r="4" spans="1:20" s="1092" customFormat="1" ht="11.25">
      <c r="A4" s="1097"/>
      <c r="B4" s="1097"/>
      <c r="C4" s="1097"/>
      <c r="D4" s="1097"/>
      <c r="F4" s="1230" t="s">
        <v>444</v>
      </c>
      <c r="G4" s="1230"/>
      <c r="H4" s="1230"/>
      <c r="I4" s="1281" t="s">
        <v>445</v>
      </c>
      <c r="J4" s="1097"/>
      <c r="K4" s="1097"/>
      <c r="L4" s="1097"/>
      <c r="M4" s="1097"/>
      <c r="N4" s="1097"/>
      <c r="O4" s="1097"/>
      <c r="P4" s="1097"/>
      <c r="Q4" s="1097"/>
      <c r="R4" s="1097"/>
      <c r="S4" s="1097"/>
      <c r="T4" s="1097"/>
    </row>
    <row r="5" spans="1:20" s="1092" customFormat="1" ht="11.25" customHeight="1">
      <c r="A5" s="1097"/>
      <c r="B5" s="1097"/>
      <c r="C5" s="1097"/>
      <c r="D5" s="1097"/>
      <c r="F5" s="1182" t="s">
        <v>90</v>
      </c>
      <c r="G5" s="1122" t="s">
        <v>447</v>
      </c>
      <c r="H5" s="1194" t="s">
        <v>438</v>
      </c>
      <c r="I5" s="1281"/>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88" t="str">
        <f>IF(dateCh="","",dateCh)</f>
        <v>29.04.2019</v>
      </c>
      <c r="I7" s="1093" t="s">
        <v>472</v>
      </c>
      <c r="J7" s="1118"/>
      <c r="K7" s="1097"/>
      <c r="L7" s="1097"/>
      <c r="M7" s="1097"/>
      <c r="N7" s="1097"/>
      <c r="O7" s="1097"/>
      <c r="P7" s="1097"/>
      <c r="Q7" s="1097"/>
      <c r="R7" s="1097"/>
      <c r="S7" s="1097"/>
      <c r="T7" s="1097"/>
    </row>
    <row r="8" spans="1:20" s="1092" customFormat="1" ht="45">
      <c r="A8" s="1282">
        <v>1</v>
      </c>
      <c r="B8" s="1097"/>
      <c r="C8" s="1097"/>
      <c r="D8" s="1097"/>
      <c r="F8" s="1119" t="str">
        <f>"2." &amp;mergeValue(A8)</f>
        <v>2.1</v>
      </c>
      <c r="G8" s="1128" t="s">
        <v>473</v>
      </c>
      <c r="H8" s="1188"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22.5">
      <c r="A9" s="1282"/>
      <c r="B9" s="1097"/>
      <c r="C9" s="1097"/>
      <c r="D9" s="1097"/>
      <c r="F9" s="1119" t="str">
        <f>"3." &amp;mergeValue(A9)</f>
        <v>3.1</v>
      </c>
      <c r="G9" s="1128" t="s">
        <v>474</v>
      </c>
      <c r="H9" s="1188" t="str">
        <f>IF('Перечень тарифов'!F21="","наименование отсутствует","" &amp; 'Перечень тарифов'!F21 &amp; "")</f>
        <v>Передача. Тепловая энергия; Сбыт. Тепловая энергия</v>
      </c>
      <c r="I9" s="1093" t="s">
        <v>566</v>
      </c>
      <c r="J9" s="1118"/>
      <c r="K9" s="1097"/>
      <c r="L9" s="1097"/>
      <c r="M9" s="1097"/>
      <c r="N9" s="1097"/>
      <c r="O9" s="1097"/>
      <c r="P9" s="1097"/>
      <c r="Q9" s="1097"/>
      <c r="R9" s="1097"/>
      <c r="S9" s="1097"/>
      <c r="T9" s="1097"/>
    </row>
    <row r="10" spans="1:20" s="1092" customFormat="1" ht="22.5">
      <c r="A10" s="1282"/>
      <c r="B10" s="1097"/>
      <c r="C10" s="1097"/>
      <c r="D10" s="1097"/>
      <c r="F10" s="1119" t="str">
        <f>"4."&amp;mergeValue(A10)</f>
        <v>4.1</v>
      </c>
      <c r="G10" s="1128" t="s">
        <v>475</v>
      </c>
      <c r="H10" s="1194" t="s">
        <v>448</v>
      </c>
      <c r="I10" s="1093"/>
      <c r="J10" s="1118"/>
      <c r="K10" s="1097"/>
      <c r="L10" s="1097"/>
      <c r="M10" s="1097"/>
      <c r="N10" s="1097"/>
      <c r="O10" s="1097"/>
      <c r="P10" s="1097"/>
      <c r="Q10" s="1097"/>
      <c r="R10" s="1097"/>
      <c r="S10" s="1097"/>
      <c r="T10" s="1097"/>
    </row>
    <row r="11" spans="1:20" s="1092" customFormat="1" ht="18.75">
      <c r="A11" s="1282"/>
      <c r="B11" s="1282">
        <v>1</v>
      </c>
      <c r="C11" s="1183"/>
      <c r="D11" s="1183"/>
      <c r="F11" s="1119" t="str">
        <f>"4."&amp;mergeValue(A11) &amp;"."&amp;mergeValue(B11)</f>
        <v>4.1.1</v>
      </c>
      <c r="G11" s="1114" t="s">
        <v>570</v>
      </c>
      <c r="H11" s="1188" t="str">
        <f>IF(region_name="","",region_name)</f>
        <v>Волгоградская область</v>
      </c>
      <c r="I11" s="1093" t="s">
        <v>478</v>
      </c>
      <c r="J11" s="1118"/>
      <c r="K11" s="1097"/>
      <c r="L11" s="1097"/>
      <c r="M11" s="1097"/>
      <c r="N11" s="1097"/>
      <c r="O11" s="1097"/>
      <c r="P11" s="1097"/>
      <c r="Q11" s="1097"/>
      <c r="R11" s="1097"/>
      <c r="S11" s="1097"/>
      <c r="T11" s="1097"/>
    </row>
    <row r="12" spans="1:20" s="1092" customFormat="1" ht="22.5">
      <c r="A12" s="1282"/>
      <c r="B12" s="1282"/>
      <c r="C12" s="1282">
        <v>1</v>
      </c>
      <c r="D12" s="1183"/>
      <c r="F12" s="1119" t="str">
        <f>"4."&amp;mergeValue(A12) &amp;"."&amp;mergeValue(B12)&amp;"."&amp;mergeValue(C12)</f>
        <v>4.1.1.1</v>
      </c>
      <c r="G12" s="1123" t="s">
        <v>476</v>
      </c>
      <c r="H12" s="1188" t="str">
        <f>IF(Территории!H13="","","" &amp; Территории!H13 &amp; "")</f>
        <v>городской округ город Волжский</v>
      </c>
      <c r="I12" s="1093" t="s">
        <v>479</v>
      </c>
      <c r="J12" s="1118"/>
      <c r="K12" s="1097"/>
      <c r="L12" s="1097"/>
      <c r="M12" s="1097"/>
      <c r="N12" s="1097"/>
      <c r="O12" s="1097"/>
      <c r="P12" s="1097"/>
      <c r="Q12" s="1097"/>
      <c r="R12" s="1097"/>
      <c r="S12" s="1097"/>
      <c r="T12" s="1097"/>
    </row>
    <row r="13" spans="1:20" s="1092" customFormat="1" ht="56.25">
      <c r="A13" s="1282"/>
      <c r="B13" s="1282"/>
      <c r="C13" s="1282"/>
      <c r="D13" s="1183">
        <v>1</v>
      </c>
      <c r="F13" s="1119" t="str">
        <f>"4."&amp;mergeValue(A13) &amp;"."&amp;mergeValue(B13)&amp;"."&amp;mergeValue(C13)&amp;"."&amp;mergeValue(D13)</f>
        <v>4.1.1.1.1</v>
      </c>
      <c r="G13" s="1131" t="s">
        <v>477</v>
      </c>
      <c r="H13" s="1188" t="str">
        <f>IF(Территории!R14="","","" &amp; Территории!R14 &amp; "")</f>
        <v>городской округ город Волжский (18710000)</v>
      </c>
      <c r="I13" s="1184" t="s">
        <v>569</v>
      </c>
      <c r="J13" s="1118"/>
      <c r="K13" s="1097"/>
      <c r="L13" s="1097"/>
      <c r="M13" s="1097"/>
      <c r="N13" s="1097"/>
      <c r="O13" s="1097"/>
      <c r="P13" s="1097"/>
      <c r="Q13" s="1097"/>
      <c r="R13" s="1097"/>
      <c r="S13" s="1097"/>
      <c r="T13" s="1097"/>
    </row>
    <row r="14" spans="1:20" s="1092" customFormat="1" ht="45">
      <c r="A14" s="1282">
        <v>2</v>
      </c>
      <c r="B14" s="1097"/>
      <c r="C14" s="1097"/>
      <c r="D14" s="1097"/>
      <c r="F14" s="1119" t="str">
        <f>"2." &amp;mergeValue(A14)</f>
        <v>2.2</v>
      </c>
      <c r="G14" s="1128" t="s">
        <v>473</v>
      </c>
      <c r="H14" s="1188"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22.5">
      <c r="A15" s="1282"/>
      <c r="B15" s="1097"/>
      <c r="C15" s="1097"/>
      <c r="D15" s="1097"/>
      <c r="F15" s="1119" t="str">
        <f>"3." &amp;mergeValue(A15)</f>
        <v>3.2</v>
      </c>
      <c r="G15" s="1128" t="s">
        <v>474</v>
      </c>
      <c r="H15" s="1188" t="str">
        <f>IF('Перечень тарифов'!F26="","наименование отсутствует","" &amp; 'Перечень тарифов'!F26 &amp; "")</f>
        <v>Передача. Теплоноситель; Сбыт. Теплоноситель</v>
      </c>
      <c r="I15" s="1093" t="s">
        <v>566</v>
      </c>
      <c r="J15" s="1118"/>
      <c r="K15" s="1097"/>
      <c r="L15" s="1097"/>
      <c r="M15" s="1097"/>
      <c r="N15" s="1097"/>
      <c r="O15" s="1097"/>
      <c r="P15" s="1097"/>
      <c r="Q15" s="1097"/>
      <c r="R15" s="1097"/>
      <c r="S15" s="1097"/>
      <c r="T15" s="1097"/>
    </row>
    <row r="16" spans="1:20" s="1092" customFormat="1" ht="22.5">
      <c r="A16" s="1282"/>
      <c r="B16" s="1097"/>
      <c r="C16" s="1097"/>
      <c r="D16" s="1097"/>
      <c r="F16" s="1119" t="str">
        <f>"4."&amp;mergeValue(A16)</f>
        <v>4.2</v>
      </c>
      <c r="G16" s="1128" t="s">
        <v>475</v>
      </c>
      <c r="H16" s="1194" t="s">
        <v>448</v>
      </c>
      <c r="I16" s="1093"/>
      <c r="J16" s="1118"/>
      <c r="K16" s="1097"/>
      <c r="L16" s="1097"/>
      <c r="M16" s="1097"/>
      <c r="N16" s="1097"/>
      <c r="O16" s="1097"/>
      <c r="P16" s="1097"/>
      <c r="Q16" s="1097"/>
      <c r="R16" s="1097"/>
      <c r="S16" s="1097"/>
      <c r="T16" s="1097"/>
    </row>
    <row r="17" spans="1:20" s="1092" customFormat="1" ht="18.75">
      <c r="A17" s="1282"/>
      <c r="B17" s="1282">
        <v>1</v>
      </c>
      <c r="C17" s="1183"/>
      <c r="D17" s="1183"/>
      <c r="F17" s="1119" t="str">
        <f>"4."&amp;mergeValue(A17) &amp;"."&amp;mergeValue(B17)</f>
        <v>4.2.1</v>
      </c>
      <c r="G17" s="1114" t="s">
        <v>570</v>
      </c>
      <c r="H17" s="1188" t="str">
        <f>IF(region_name="","",region_name)</f>
        <v>Волгоградская область</v>
      </c>
      <c r="I17" s="1093" t="s">
        <v>478</v>
      </c>
      <c r="J17" s="1118"/>
      <c r="K17" s="1097"/>
      <c r="L17" s="1097"/>
      <c r="M17" s="1097"/>
      <c r="N17" s="1097"/>
      <c r="O17" s="1097"/>
      <c r="P17" s="1097"/>
      <c r="Q17" s="1097"/>
      <c r="R17" s="1097"/>
      <c r="S17" s="1097"/>
      <c r="T17" s="1097"/>
    </row>
    <row r="18" spans="1:20" s="1092" customFormat="1" ht="22.5">
      <c r="A18" s="1282"/>
      <c r="B18" s="1282"/>
      <c r="C18" s="1282">
        <v>1</v>
      </c>
      <c r="D18" s="1183"/>
      <c r="F18" s="1119" t="str">
        <f>"4."&amp;mergeValue(A18) &amp;"."&amp;mergeValue(B18)&amp;"."&amp;mergeValue(C18)</f>
        <v>4.2.1.1</v>
      </c>
      <c r="G18" s="1123" t="s">
        <v>476</v>
      </c>
      <c r="H18" s="1188" t="str">
        <f>IF(Территории!H13="","","" &amp; Территории!H13 &amp; "")</f>
        <v>городской округ город Волжский</v>
      </c>
      <c r="I18" s="1093" t="s">
        <v>479</v>
      </c>
      <c r="J18" s="1118"/>
      <c r="K18" s="1097"/>
      <c r="L18" s="1097"/>
      <c r="M18" s="1097"/>
      <c r="N18" s="1097"/>
      <c r="O18" s="1097"/>
      <c r="P18" s="1097"/>
      <c r="Q18" s="1097"/>
      <c r="R18" s="1097"/>
      <c r="S18" s="1097"/>
      <c r="T18" s="1097"/>
    </row>
    <row r="19" spans="1:20" s="1092" customFormat="1" ht="56.25">
      <c r="A19" s="1282"/>
      <c r="B19" s="1282"/>
      <c r="C19" s="1282"/>
      <c r="D19" s="1183">
        <v>1</v>
      </c>
      <c r="F19" s="1119" t="str">
        <f>"4."&amp;mergeValue(A19) &amp;"."&amp;mergeValue(B19)&amp;"."&amp;mergeValue(C19)&amp;"."&amp;mergeValue(D19)</f>
        <v>4.2.1.1.1</v>
      </c>
      <c r="G19" s="1131" t="s">
        <v>477</v>
      </c>
      <c r="H19" s="1188" t="str">
        <f>IF(Территории!R14="","","" &amp; Территории!R14 &amp; "")</f>
        <v>городской округ город Волжский (18710000)</v>
      </c>
      <c r="I19" s="1184" t="s">
        <v>569</v>
      </c>
      <c r="J19" s="1118"/>
      <c r="K19" s="1097"/>
      <c r="L19" s="1097"/>
      <c r="M19" s="1097"/>
      <c r="N19" s="1097"/>
      <c r="O19" s="1097"/>
      <c r="P19" s="1097"/>
      <c r="Q19" s="1097"/>
      <c r="R19" s="1097"/>
      <c r="S19" s="1097"/>
      <c r="T19" s="1097"/>
    </row>
    <row r="20" spans="1:20" s="1092" customFormat="1" ht="45">
      <c r="A20" s="1282">
        <v>3</v>
      </c>
      <c r="B20" s="1097"/>
      <c r="C20" s="1097"/>
      <c r="D20" s="1097"/>
      <c r="F20" s="1119" t="str">
        <f>"2." &amp;mergeValue(A20)</f>
        <v>2.3</v>
      </c>
      <c r="G20" s="1128" t="s">
        <v>473</v>
      </c>
      <c r="H20" s="1188"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22.5">
      <c r="A21" s="1282"/>
      <c r="B21" s="1097"/>
      <c r="C21" s="1097"/>
      <c r="D21" s="1097"/>
      <c r="F21" s="1119" t="str">
        <f>"3." &amp;mergeValue(A21)</f>
        <v>3.3</v>
      </c>
      <c r="G21" s="1128" t="s">
        <v>474</v>
      </c>
      <c r="H21" s="1188" t="str">
        <f>IF('Перечень тарифов'!F31="","наименование отсутствует","" &amp; 'Перечень тарифов'!F31 &amp; "")</f>
        <v>Передача. Тепловая энергия; Передача. Теплоноситель; Сбыт. Тепловая энергия; Сбыт. Теплоноситель</v>
      </c>
      <c r="I21" s="1093" t="s">
        <v>566</v>
      </c>
      <c r="J21" s="1118"/>
      <c r="K21" s="1097"/>
      <c r="L21" s="1097"/>
      <c r="M21" s="1097"/>
      <c r="N21" s="1097"/>
      <c r="O21" s="1097"/>
      <c r="P21" s="1097"/>
      <c r="Q21" s="1097"/>
      <c r="R21" s="1097"/>
      <c r="S21" s="1097"/>
      <c r="T21" s="1097"/>
    </row>
    <row r="22" spans="1:20" s="1092" customFormat="1" ht="22.5">
      <c r="A22" s="1282"/>
      <c r="B22" s="1097"/>
      <c r="C22" s="1097"/>
      <c r="D22" s="1097"/>
      <c r="F22" s="1119" t="str">
        <f>"4."&amp;mergeValue(A22)</f>
        <v>4.3</v>
      </c>
      <c r="G22" s="1128" t="s">
        <v>475</v>
      </c>
      <c r="H22" s="1194" t="s">
        <v>448</v>
      </c>
      <c r="I22" s="1093"/>
      <c r="J22" s="1118"/>
      <c r="K22" s="1097"/>
      <c r="L22" s="1097"/>
      <c r="M22" s="1097"/>
      <c r="N22" s="1097"/>
      <c r="O22" s="1097"/>
      <c r="P22" s="1097"/>
      <c r="Q22" s="1097"/>
      <c r="R22" s="1097"/>
      <c r="S22" s="1097"/>
      <c r="T22" s="1097"/>
    </row>
    <row r="23" spans="1:20" s="1092" customFormat="1" ht="18.75">
      <c r="A23" s="1282"/>
      <c r="B23" s="1282">
        <v>1</v>
      </c>
      <c r="C23" s="1183"/>
      <c r="D23" s="1183"/>
      <c r="F23" s="1119" t="str">
        <f>"4."&amp;mergeValue(A23) &amp;"."&amp;mergeValue(B23)</f>
        <v>4.3.1</v>
      </c>
      <c r="G23" s="1114" t="s">
        <v>570</v>
      </c>
      <c r="H23" s="1188" t="str">
        <f>IF(region_name="","",region_name)</f>
        <v>Волгоградская область</v>
      </c>
      <c r="I23" s="1093" t="s">
        <v>478</v>
      </c>
      <c r="J23" s="1118"/>
      <c r="K23" s="1097"/>
      <c r="L23" s="1097"/>
      <c r="M23" s="1097"/>
      <c r="N23" s="1097"/>
      <c r="O23" s="1097"/>
      <c r="P23" s="1097"/>
      <c r="Q23" s="1097"/>
      <c r="R23" s="1097"/>
      <c r="S23" s="1097"/>
      <c r="T23" s="1097"/>
    </row>
    <row r="24" spans="1:20" s="1092" customFormat="1" ht="22.5">
      <c r="A24" s="1282"/>
      <c r="B24" s="1282"/>
      <c r="C24" s="1282">
        <v>1</v>
      </c>
      <c r="D24" s="1183"/>
      <c r="F24" s="1119" t="str">
        <f>"4."&amp;mergeValue(A24) &amp;"."&amp;mergeValue(B24)&amp;"."&amp;mergeValue(C24)</f>
        <v>4.3.1.1</v>
      </c>
      <c r="G24" s="1123" t="s">
        <v>476</v>
      </c>
      <c r="H24" s="1188" t="str">
        <f>IF(Территории!H13="","","" &amp; Территории!H13 &amp; "")</f>
        <v>городской округ город Волжский</v>
      </c>
      <c r="I24" s="1093" t="s">
        <v>479</v>
      </c>
      <c r="J24" s="1118"/>
      <c r="K24" s="1097"/>
      <c r="L24" s="1097"/>
      <c r="M24" s="1097"/>
      <c r="N24" s="1097"/>
      <c r="O24" s="1097"/>
      <c r="P24" s="1097"/>
      <c r="Q24" s="1097"/>
      <c r="R24" s="1097"/>
      <c r="S24" s="1097"/>
      <c r="T24" s="1097"/>
    </row>
    <row r="25" spans="1:20" s="1092" customFormat="1" ht="56.25">
      <c r="A25" s="1282"/>
      <c r="B25" s="1282"/>
      <c r="C25" s="1282"/>
      <c r="D25" s="1183">
        <v>1</v>
      </c>
      <c r="F25" s="1119" t="str">
        <f>"4."&amp;mergeValue(A25) &amp;"."&amp;mergeValue(B25)&amp;"."&amp;mergeValue(C25)&amp;"."&amp;mergeValue(D25)</f>
        <v>4.3.1.1.1</v>
      </c>
      <c r="G25" s="1131" t="s">
        <v>477</v>
      </c>
      <c r="H25" s="1188" t="str">
        <f>IF(Территории!R14="","","" &amp; Территории!R14 &amp; "")</f>
        <v>городской округ город Волжский (18710000)</v>
      </c>
      <c r="I25" s="1184" t="s">
        <v>569</v>
      </c>
      <c r="J25" s="1118"/>
      <c r="K25" s="1097"/>
      <c r="L25" s="1097"/>
      <c r="M25" s="1097"/>
      <c r="N25" s="1097"/>
      <c r="O25" s="1097"/>
      <c r="P25" s="1097"/>
      <c r="Q25" s="1097"/>
      <c r="R25" s="1097"/>
      <c r="S25" s="1097"/>
      <c r="T25" s="1097"/>
    </row>
    <row r="26" spans="1:20" s="1092" customFormat="1" ht="45">
      <c r="A26" s="1282">
        <v>4</v>
      </c>
      <c r="B26" s="1097"/>
      <c r="C26" s="1097"/>
      <c r="D26" s="1097"/>
      <c r="F26" s="1119" t="str">
        <f>"2." &amp;mergeValue(A26)</f>
        <v>2.4</v>
      </c>
      <c r="G26" s="1128" t="s">
        <v>473</v>
      </c>
      <c r="H26" s="1188" t="str">
        <f>IF('Перечень тарифов'!R36="","наименование отсутствует","" &amp; 'Перечень тарифов'!R36 &amp; "")</f>
        <v>наименование отсутствует</v>
      </c>
      <c r="I26" s="1093" t="s">
        <v>568</v>
      </c>
      <c r="J26" s="1118"/>
      <c r="K26" s="1097"/>
      <c r="L26" s="1097"/>
      <c r="M26" s="1097"/>
      <c r="N26" s="1097"/>
      <c r="O26" s="1097"/>
      <c r="P26" s="1097"/>
      <c r="Q26" s="1097"/>
      <c r="R26" s="1097"/>
      <c r="S26" s="1097"/>
      <c r="T26" s="1097"/>
    </row>
    <row r="27" spans="1:20" s="1092" customFormat="1" ht="22.5">
      <c r="A27" s="1282"/>
      <c r="B27" s="1097"/>
      <c r="C27" s="1097"/>
      <c r="D27" s="1097"/>
      <c r="F27" s="1119" t="str">
        <f>"3." &amp;mergeValue(A27)</f>
        <v>3.4</v>
      </c>
      <c r="G27" s="1128" t="s">
        <v>474</v>
      </c>
      <c r="H27" s="1188" t="str">
        <f>IF('Перечень тарифов'!F36="","наименование отсутствует","" &amp; 'Перечень тарифов'!F36 &amp; "")</f>
        <v>Передача. Тепловая энергия</v>
      </c>
      <c r="I27" s="1093" t="s">
        <v>566</v>
      </c>
      <c r="J27" s="1118"/>
      <c r="K27" s="1097"/>
      <c r="L27" s="1097"/>
      <c r="M27" s="1097"/>
      <c r="N27" s="1097"/>
      <c r="O27" s="1097"/>
      <c r="P27" s="1097"/>
      <c r="Q27" s="1097"/>
      <c r="R27" s="1097"/>
      <c r="S27" s="1097"/>
      <c r="T27" s="1097"/>
    </row>
    <row r="28" spans="1:20" s="1092" customFormat="1" ht="22.5">
      <c r="A28" s="1282"/>
      <c r="B28" s="1097"/>
      <c r="C28" s="1097"/>
      <c r="D28" s="1097"/>
      <c r="F28" s="1119" t="str">
        <f>"4."&amp;mergeValue(A28)</f>
        <v>4.4</v>
      </c>
      <c r="G28" s="1128" t="s">
        <v>475</v>
      </c>
      <c r="H28" s="1194" t="s">
        <v>448</v>
      </c>
      <c r="I28" s="1093"/>
      <c r="J28" s="1118"/>
      <c r="K28" s="1097"/>
      <c r="L28" s="1097"/>
      <c r="M28" s="1097"/>
      <c r="N28" s="1097"/>
      <c r="O28" s="1097"/>
      <c r="P28" s="1097"/>
      <c r="Q28" s="1097"/>
      <c r="R28" s="1097"/>
      <c r="S28" s="1097"/>
      <c r="T28" s="1097"/>
    </row>
    <row r="29" spans="1:20" s="1092" customFormat="1" ht="18.75">
      <c r="A29" s="1282"/>
      <c r="B29" s="1282">
        <v>1</v>
      </c>
      <c r="C29" s="1183"/>
      <c r="D29" s="1183"/>
      <c r="F29" s="1119" t="str">
        <f>"4."&amp;mergeValue(A29) &amp;"."&amp;mergeValue(B29)</f>
        <v>4.4.1</v>
      </c>
      <c r="G29" s="1114" t="s">
        <v>570</v>
      </c>
      <c r="H29" s="1188" t="str">
        <f>IF(region_name="","",region_name)</f>
        <v>Волгоградская область</v>
      </c>
      <c r="I29" s="1093" t="s">
        <v>478</v>
      </c>
      <c r="J29" s="1118"/>
      <c r="K29" s="1097"/>
      <c r="L29" s="1097"/>
      <c r="M29" s="1097"/>
      <c r="N29" s="1097"/>
      <c r="O29" s="1097"/>
      <c r="P29" s="1097"/>
      <c r="Q29" s="1097"/>
      <c r="R29" s="1097"/>
      <c r="S29" s="1097"/>
      <c r="T29" s="1097"/>
    </row>
    <row r="30" spans="1:20" s="1092" customFormat="1" ht="22.5">
      <c r="A30" s="1282"/>
      <c r="B30" s="1282"/>
      <c r="C30" s="1282">
        <v>1</v>
      </c>
      <c r="D30" s="1183"/>
      <c r="F30" s="1119" t="str">
        <f>"4."&amp;mergeValue(A30) &amp;"."&amp;mergeValue(B30)&amp;"."&amp;mergeValue(C30)</f>
        <v>4.4.1.1</v>
      </c>
      <c r="G30" s="1123" t="s">
        <v>476</v>
      </c>
      <c r="H30" s="1188" t="str">
        <f>IF(Территории!H13="","","" &amp; Территории!H13 &amp; "")</f>
        <v>городской округ город Волжский</v>
      </c>
      <c r="I30" s="1093" t="s">
        <v>479</v>
      </c>
      <c r="J30" s="1118"/>
      <c r="K30" s="1097"/>
      <c r="L30" s="1097"/>
      <c r="M30" s="1097"/>
      <c r="N30" s="1097"/>
      <c r="O30" s="1097"/>
      <c r="P30" s="1097"/>
      <c r="Q30" s="1097"/>
      <c r="R30" s="1097"/>
      <c r="S30" s="1097"/>
      <c r="T30" s="1097"/>
    </row>
    <row r="31" spans="1:20" s="1092" customFormat="1" ht="56.25">
      <c r="A31" s="1282"/>
      <c r="B31" s="1282"/>
      <c r="C31" s="1282"/>
      <c r="D31" s="1183">
        <v>1</v>
      </c>
      <c r="F31" s="1119" t="str">
        <f>"4."&amp;mergeValue(A31) &amp;"."&amp;mergeValue(B31)&amp;"."&amp;mergeValue(C31)&amp;"."&amp;mergeValue(D31)</f>
        <v>4.4.1.1.1</v>
      </c>
      <c r="G31" s="1131" t="s">
        <v>477</v>
      </c>
      <c r="H31" s="1188" t="str">
        <f>IF(Территории!R14="","","" &amp; Территории!R14 &amp; "")</f>
        <v>городской округ город Волжский (18710000)</v>
      </c>
      <c r="I31" s="1184" t="s">
        <v>569</v>
      </c>
      <c r="J31" s="1118"/>
      <c r="K31" s="1097"/>
      <c r="L31" s="1097"/>
      <c r="M31" s="1097"/>
      <c r="N31" s="1097"/>
      <c r="O31" s="1097"/>
      <c r="P31" s="1097"/>
      <c r="Q31" s="1097"/>
      <c r="R31" s="1097"/>
      <c r="S31" s="1097"/>
      <c r="T31" s="1097"/>
    </row>
    <row r="32" spans="1:20" s="1116" customFormat="1" ht="3" customHeight="1">
      <c r="A32" s="1117"/>
      <c r="B32" s="1117"/>
      <c r="C32" s="1117"/>
      <c r="D32" s="1117"/>
      <c r="F32" s="1115"/>
      <c r="G32" s="1129"/>
      <c r="H32" s="1130"/>
      <c r="I32" s="1100"/>
      <c r="J32" s="1117"/>
      <c r="K32" s="1117"/>
      <c r="L32" s="1117"/>
      <c r="M32" s="1117"/>
      <c r="N32" s="1117"/>
      <c r="O32" s="1117"/>
      <c r="P32" s="1117"/>
      <c r="Q32" s="1117"/>
      <c r="R32" s="1117"/>
      <c r="S32" s="1117"/>
      <c r="T32" s="1117"/>
    </row>
    <row r="33" spans="1:20" s="1116" customFormat="1" ht="15" customHeight="1">
      <c r="A33" s="1117"/>
      <c r="B33" s="1117"/>
      <c r="C33" s="1117"/>
      <c r="D33" s="1117"/>
      <c r="F33" s="1115"/>
      <c r="G33" s="1277" t="s">
        <v>571</v>
      </c>
      <c r="H33" s="1277"/>
      <c r="I33" s="1100"/>
      <c r="J33" s="1117"/>
      <c r="K33" s="1117"/>
      <c r="L33" s="1117"/>
      <c r="M33" s="1117"/>
      <c r="N33" s="1117"/>
      <c r="O33" s="1117"/>
      <c r="P33" s="1117"/>
      <c r="Q33" s="1117"/>
      <c r="R33" s="1117"/>
      <c r="S33" s="1117"/>
      <c r="T33" s="1117"/>
    </row>
  </sheetData>
  <sheetProtection password="FA9C" sheet="1" objects="1" scenarios="1" formatColumns="0" formatRows="0"/>
  <mergeCells count="16">
    <mergeCell ref="A26:A31"/>
    <mergeCell ref="B29:B31"/>
    <mergeCell ref="C30:C31"/>
    <mergeCell ref="G33:H33"/>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2:I33">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pageSetUpPr fitToPage="1"/>
  </sheetPr>
  <dimension ref="A1:CE64"/>
  <sheetViews>
    <sheetView showGridLines="0" topLeftCell="E7" zoomScaleNormal="100" workbookViewId="0">
      <selection activeCell="J61" activeCellId="3" sqref="J46:J52 J56 J55 J61"/>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0" width="35.7109375" style="1068" customWidth="1"/>
    <col min="11" max="11" width="27.570312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9" t="s">
        <v>707</v>
      </c>
      <c r="E5" s="1299"/>
      <c r="F5" s="1299"/>
      <c r="G5" s="1299"/>
      <c r="H5" s="1299"/>
      <c r="I5" s="1299"/>
      <c r="J5" s="1299"/>
      <c r="K5" s="1299"/>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6" t="str">
        <f>IF(datePr_ch="",IF(datePr="","",datePr),datePr_ch)</f>
        <v>26.04.2019</v>
      </c>
      <c r="G7" s="1306"/>
      <c r="H7" s="1306"/>
      <c r="I7" s="1306"/>
      <c r="J7" s="1306"/>
      <c r="K7" s="1306"/>
      <c r="L7" s="1165"/>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6" t="str">
        <f>IF(numberPr_ch="",IF(numberPr="","",numberPr),numberPr_ch)</f>
        <v>1609</v>
      </c>
      <c r="G8" s="1306"/>
      <c r="H8" s="1306"/>
      <c r="I8" s="1306"/>
      <c r="J8" s="1306"/>
      <c r="K8" s="1306"/>
      <c r="L8" s="1165"/>
      <c r="M8" s="1094"/>
    </row>
    <row r="9" spans="1:32">
      <c r="C9" s="1074"/>
      <c r="D9" s="1069"/>
      <c r="E9" s="1137"/>
      <c r="F9" s="1137"/>
      <c r="G9" s="1137"/>
      <c r="H9" s="1137"/>
      <c r="I9" s="1137"/>
      <c r="J9" s="1137"/>
      <c r="K9" s="1073"/>
      <c r="L9" s="1138"/>
    </row>
    <row r="10" spans="1:32" ht="21" customHeight="1">
      <c r="C10" s="1074"/>
      <c r="D10" s="1313" t="s">
        <v>444</v>
      </c>
      <c r="E10" s="1313"/>
      <c r="F10" s="1313"/>
      <c r="G10" s="1313"/>
      <c r="H10" s="1313"/>
      <c r="I10" s="1313"/>
      <c r="J10" s="1313"/>
      <c r="K10" s="1313"/>
      <c r="L10" s="1352" t="s">
        <v>445</v>
      </c>
    </row>
    <row r="11" spans="1:32" ht="21" customHeight="1">
      <c r="C11" s="1074"/>
      <c r="D11" s="1296" t="s">
        <v>90</v>
      </c>
      <c r="E11" s="1353" t="s">
        <v>295</v>
      </c>
      <c r="F11" s="1353" t="s">
        <v>19</v>
      </c>
      <c r="G11" s="1355" t="s">
        <v>684</v>
      </c>
      <c r="H11" s="1356"/>
      <c r="I11" s="1357"/>
      <c r="J11" s="1353" t="s">
        <v>438</v>
      </c>
      <c r="K11" s="1353" t="s">
        <v>446</v>
      </c>
      <c r="L11" s="1352"/>
    </row>
    <row r="12" spans="1:32" ht="21" customHeight="1">
      <c r="C12" s="1074"/>
      <c r="D12" s="1298"/>
      <c r="E12" s="1354"/>
      <c r="F12" s="1354"/>
      <c r="G12" s="1359" t="s">
        <v>685</v>
      </c>
      <c r="H12" s="1360"/>
      <c r="I12" s="1079" t="s">
        <v>686</v>
      </c>
      <c r="J12" s="1354"/>
      <c r="K12" s="1354"/>
      <c r="L12" s="1352"/>
    </row>
    <row r="13" spans="1:32" ht="12" customHeight="1">
      <c r="C13" s="1074"/>
      <c r="D13" s="1070" t="s">
        <v>91</v>
      </c>
      <c r="E13" s="1070" t="s">
        <v>47</v>
      </c>
      <c r="F13" s="1070" t="s">
        <v>48</v>
      </c>
      <c r="G13" s="1361" t="s">
        <v>49</v>
      </c>
      <c r="H13" s="1361"/>
      <c r="I13" s="1070" t="s">
        <v>66</v>
      </c>
      <c r="J13" s="1070" t="s">
        <v>67</v>
      </c>
      <c r="K13" s="1070" t="s">
        <v>181</v>
      </c>
      <c r="L13" s="1070" t="s">
        <v>182</v>
      </c>
    </row>
    <row r="14" spans="1:32" ht="14.25" customHeight="1">
      <c r="A14" s="1101"/>
      <c r="C14" s="1074"/>
      <c r="D14" s="1149">
        <v>1</v>
      </c>
      <c r="E14" s="1358" t="s">
        <v>687</v>
      </c>
      <c r="F14" s="1362"/>
      <c r="G14" s="1362"/>
      <c r="H14" s="1362"/>
      <c r="I14" s="1362"/>
      <c r="J14" s="1362"/>
      <c r="K14" s="1362"/>
      <c r="L14" s="1086"/>
      <c r="M14" s="1151"/>
    </row>
    <row r="15" spans="1:32" ht="56.25">
      <c r="A15" s="1101"/>
      <c r="C15" s="1074"/>
      <c r="D15" s="1149" t="s">
        <v>293</v>
      </c>
      <c r="E15" s="1104" t="s">
        <v>448</v>
      </c>
      <c r="F15" s="1104" t="s">
        <v>448</v>
      </c>
      <c r="G15" s="1363" t="s">
        <v>448</v>
      </c>
      <c r="H15" s="1364"/>
      <c r="I15" s="1104" t="s">
        <v>448</v>
      </c>
      <c r="J15" s="1126" t="s">
        <v>1823</v>
      </c>
      <c r="K15" s="1200" t="s">
        <v>2399</v>
      </c>
      <c r="L15" s="1093" t="s">
        <v>688</v>
      </c>
      <c r="M15" s="1151"/>
    </row>
    <row r="16" spans="1:32" ht="18.75">
      <c r="A16" s="1101"/>
      <c r="B16" s="1090">
        <v>3</v>
      </c>
      <c r="C16" s="1074"/>
      <c r="D16" s="1152">
        <v>2</v>
      </c>
      <c r="E16" s="1365" t="s">
        <v>689</v>
      </c>
      <c r="F16" s="1366"/>
      <c r="G16" s="1366"/>
      <c r="H16" s="1367"/>
      <c r="I16" s="1367"/>
      <c r="J16" s="1367" t="s">
        <v>448</v>
      </c>
      <c r="K16" s="1367"/>
      <c r="L16" s="1147"/>
      <c r="M16" s="1151"/>
    </row>
    <row r="17" spans="1:83" ht="20.100000000000001" customHeight="1">
      <c r="A17" s="1101"/>
      <c r="C17" s="1368"/>
      <c r="D17" s="1369" t="s">
        <v>690</v>
      </c>
      <c r="E17" s="137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1" t="str">
        <f>IF('Перечень тарифов'!J21="","наименование отсутствует","" &amp; 'Перечень тарифов'!J21 &amp; "")</f>
        <v>Тариф на тепловую энергию (мощность)</v>
      </c>
      <c r="G17" s="1104"/>
      <c r="H17" s="1163" t="s">
        <v>1698</v>
      </c>
      <c r="I17" s="1161" t="s">
        <v>1699</v>
      </c>
      <c r="J17" s="1126" t="s">
        <v>246</v>
      </c>
      <c r="K17" s="1104" t="s">
        <v>448</v>
      </c>
      <c r="L17" s="1302" t="s">
        <v>711</v>
      </c>
      <c r="M17" s="1151"/>
    </row>
    <row r="18" spans="1:83" ht="20.100000000000001" customHeight="1">
      <c r="A18" s="1101"/>
      <c r="C18" s="1368"/>
      <c r="D18" s="1369"/>
      <c r="E18" s="1370"/>
      <c r="F18" s="1371"/>
      <c r="G18" s="1153"/>
      <c r="H18" s="1148" t="s">
        <v>273</v>
      </c>
      <c r="I18" s="1143"/>
      <c r="J18" s="1143"/>
      <c r="K18" s="1141"/>
      <c r="L18" s="1303"/>
      <c r="M18" s="1151"/>
    </row>
    <row r="19" spans="1:83" s="1065" customFormat="1" ht="20.100000000000001" customHeight="1">
      <c r="A19" s="1101"/>
      <c r="B19" s="1090"/>
      <c r="C19" s="1074"/>
      <c r="D19" s="1369" t="s">
        <v>2382</v>
      </c>
      <c r="E19" s="1372"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19" s="1371" t="str">
        <f>IF('Перечень тарифов'!J26="","наименование отсутствует","" &amp; 'Перечень тарифов'!J26 &amp; "")</f>
        <v>Тариф на теплоноситель, поставляемый потребителям</v>
      </c>
      <c r="G19" s="1104"/>
      <c r="H19" s="1163" t="s">
        <v>1698</v>
      </c>
      <c r="I19" s="1161" t="s">
        <v>1699</v>
      </c>
      <c r="J19" s="1126" t="s">
        <v>246</v>
      </c>
      <c r="K19" s="1104" t="s">
        <v>448</v>
      </c>
      <c r="L19" s="1303"/>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20.100000000000001" customHeight="1">
      <c r="A20" s="1101"/>
      <c r="B20" s="1090"/>
      <c r="C20" s="1074"/>
      <c r="D20" s="1369"/>
      <c r="E20" s="1373"/>
      <c r="F20" s="1371"/>
      <c r="G20" s="1080"/>
      <c r="H20" s="1148" t="s">
        <v>273</v>
      </c>
      <c r="I20" s="1143"/>
      <c r="J20" s="1143"/>
      <c r="K20" s="1141"/>
      <c r="L20" s="1303"/>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20.100000000000001" customHeight="1">
      <c r="A21" s="1101"/>
      <c r="B21" s="1090"/>
      <c r="C21" s="1074"/>
      <c r="D21" s="1369" t="s">
        <v>2387</v>
      </c>
      <c r="E21" s="1372"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1" s="1371" t="str">
        <f>IF('Перечень тарифов'!J31="","наименование отсутствует","" &amp; 'Перечень тарифов'!J31 &amp; "")</f>
        <v>тариф на горячую воду, поставляемую с использованием открытых систем теплоснабжения (горячего водоснабжения)</v>
      </c>
      <c r="G21" s="1104"/>
      <c r="H21" s="1163" t="s">
        <v>1698</v>
      </c>
      <c r="I21" s="1161" t="s">
        <v>1699</v>
      </c>
      <c r="J21" s="1126" t="s">
        <v>246</v>
      </c>
      <c r="K21" s="1104" t="s">
        <v>448</v>
      </c>
      <c r="L21" s="1303"/>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20.100000000000001" customHeight="1">
      <c r="A22" s="1101"/>
      <c r="B22" s="1090"/>
      <c r="C22" s="1074"/>
      <c r="D22" s="1369"/>
      <c r="E22" s="1373"/>
      <c r="F22" s="1371"/>
      <c r="G22" s="1080"/>
      <c r="H22" s="1148" t="s">
        <v>273</v>
      </c>
      <c r="I22" s="1143"/>
      <c r="J22" s="1143"/>
      <c r="K22" s="1141"/>
      <c r="L22" s="1303"/>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s="1065" customFormat="1" ht="18.95" customHeight="1">
      <c r="A23" s="1101"/>
      <c r="B23" s="1090"/>
      <c r="C23" s="1074"/>
      <c r="D23" s="1369" t="s">
        <v>2392</v>
      </c>
      <c r="E23" s="1372" t="str">
        <f>IF('Перечень тарифов'!E36="","наименование отсутствует","" &amp; 'Перечень тарифов'!E36 &amp; "")</f>
        <v>Тарифы на услуги по передаче тепловой энергии</v>
      </c>
      <c r="F23" s="1371" t="str">
        <f>IF('Перечень тарифов'!J36="","наименование отсутствует","" &amp; 'Перечень тарифов'!J36 &amp; "")</f>
        <v>Тариф на услуги по передаче тепловой энергии в паре</v>
      </c>
      <c r="G23" s="1104"/>
      <c r="H23" s="1163" t="s">
        <v>1698</v>
      </c>
      <c r="I23" s="1161" t="s">
        <v>1699</v>
      </c>
      <c r="J23" s="1126" t="s">
        <v>246</v>
      </c>
      <c r="K23" s="1104" t="s">
        <v>448</v>
      </c>
      <c r="L23" s="1303"/>
      <c r="M23" s="1151"/>
      <c r="N23" s="1096"/>
      <c r="O23" s="1096"/>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8"/>
      <c r="BU23" s="1068"/>
      <c r="BV23" s="1068"/>
      <c r="BW23" s="1068"/>
      <c r="BX23" s="1068"/>
      <c r="BY23" s="1068"/>
      <c r="BZ23" s="1068"/>
      <c r="CA23" s="1068"/>
      <c r="CB23" s="1068"/>
      <c r="CC23" s="1068"/>
      <c r="CD23" s="1068"/>
      <c r="CE23" s="1068"/>
    </row>
    <row r="24" spans="1:83" s="1065" customFormat="1" ht="15" customHeight="1">
      <c r="A24" s="1101"/>
      <c r="B24" s="1090"/>
      <c r="C24" s="1074"/>
      <c r="D24" s="1369"/>
      <c r="E24" s="1373"/>
      <c r="F24" s="1371"/>
      <c r="G24" s="1080"/>
      <c r="H24" s="1148" t="s">
        <v>273</v>
      </c>
      <c r="I24" s="1143"/>
      <c r="J24" s="1143"/>
      <c r="K24" s="1141"/>
      <c r="L24" s="1304"/>
      <c r="M24" s="1151"/>
      <c r="N24" s="1096"/>
      <c r="O24" s="1096"/>
      <c r="P24" s="1068"/>
      <c r="Q24" s="1068"/>
      <c r="R24" s="1068"/>
      <c r="S24" s="1068"/>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c r="AT24" s="1068"/>
      <c r="AU24" s="1068"/>
      <c r="AV24" s="1068"/>
      <c r="AW24" s="1068"/>
      <c r="AX24" s="1068"/>
      <c r="AY24" s="1068"/>
      <c r="AZ24" s="1068"/>
      <c r="BA24" s="1068"/>
      <c r="BB24" s="1068"/>
      <c r="BC24" s="1068"/>
      <c r="BD24" s="1068"/>
      <c r="BE24" s="1068"/>
      <c r="BF24" s="1068"/>
      <c r="BG24" s="1068"/>
      <c r="BH24" s="1068"/>
      <c r="BI24" s="1068"/>
      <c r="BJ24" s="1068"/>
      <c r="BK24" s="1068"/>
      <c r="BL24" s="1068"/>
      <c r="BM24" s="1068"/>
      <c r="BN24" s="1068"/>
      <c r="BO24" s="1068"/>
      <c r="BP24" s="1068"/>
      <c r="BQ24" s="1068"/>
      <c r="BR24" s="1068"/>
      <c r="BS24" s="1068"/>
      <c r="BT24" s="1068"/>
      <c r="BU24" s="1068"/>
      <c r="BV24" s="1068"/>
      <c r="BW24" s="1068"/>
      <c r="BX24" s="1068"/>
      <c r="BY24" s="1068"/>
      <c r="BZ24" s="1068"/>
      <c r="CA24" s="1068"/>
      <c r="CB24" s="1068"/>
      <c r="CC24" s="1068"/>
      <c r="CD24" s="1068"/>
      <c r="CE24" s="1068"/>
    </row>
    <row r="25" spans="1:83" ht="18.75">
      <c r="A25" s="1101"/>
      <c r="B25" s="1090">
        <v>3</v>
      </c>
      <c r="C25" s="1074"/>
      <c r="D25" s="1091" t="s">
        <v>48</v>
      </c>
      <c r="E25" s="1358" t="s">
        <v>691</v>
      </c>
      <c r="F25" s="1358"/>
      <c r="G25" s="1358"/>
      <c r="H25" s="1358"/>
      <c r="I25" s="1358"/>
      <c r="J25" s="1358"/>
      <c r="K25" s="1358"/>
      <c r="L25" s="1125"/>
      <c r="M25" s="1151"/>
    </row>
    <row r="26" spans="1:83" ht="45">
      <c r="A26" s="1101"/>
      <c r="C26" s="1074"/>
      <c r="D26" s="1149" t="s">
        <v>439</v>
      </c>
      <c r="E26" s="1104" t="s">
        <v>448</v>
      </c>
      <c r="F26" s="1104" t="s">
        <v>448</v>
      </c>
      <c r="G26" s="1363" t="s">
        <v>448</v>
      </c>
      <c r="H26" s="1364"/>
      <c r="I26" s="1104" t="s">
        <v>448</v>
      </c>
      <c r="J26" s="1104" t="s">
        <v>448</v>
      </c>
      <c r="K26" s="1031" t="s">
        <v>2402</v>
      </c>
      <c r="L26" s="1093" t="s">
        <v>692</v>
      </c>
      <c r="M26" s="1151"/>
    </row>
    <row r="27" spans="1:83" ht="18.75">
      <c r="A27" s="1101"/>
      <c r="B27" s="1090">
        <v>3</v>
      </c>
      <c r="C27" s="1074"/>
      <c r="D27" s="1091" t="s">
        <v>49</v>
      </c>
      <c r="E27" s="1358" t="s">
        <v>693</v>
      </c>
      <c r="F27" s="1358"/>
      <c r="G27" s="1358"/>
      <c r="H27" s="1358"/>
      <c r="I27" s="1358"/>
      <c r="J27" s="1358"/>
      <c r="K27" s="1358"/>
      <c r="L27" s="1125"/>
      <c r="M27" s="1151"/>
    </row>
    <row r="28" spans="1:83" ht="20.100000000000001" customHeight="1">
      <c r="A28" s="1101"/>
      <c r="C28" s="1368"/>
      <c r="D28" s="1369" t="s">
        <v>440</v>
      </c>
      <c r="E28" s="137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71" t="str">
        <f>IF('Перечень тарифов'!J21="","наименование отсутствует","" &amp; 'Перечень тарифов'!J21 &amp; "")</f>
        <v>Тариф на тепловую энергию (мощность)</v>
      </c>
      <c r="G28" s="1104"/>
      <c r="H28" s="1161" t="s">
        <v>1698</v>
      </c>
      <c r="I28" s="1161" t="s">
        <v>1699</v>
      </c>
      <c r="J28" s="1166">
        <f>'[1]2020 по периодам полн '!$N$10</f>
        <v>2221430.0608700002</v>
      </c>
      <c r="K28" s="1104" t="s">
        <v>448</v>
      </c>
      <c r="L28" s="1302" t="s">
        <v>712</v>
      </c>
      <c r="M28" s="1151"/>
    </row>
    <row r="29" spans="1:83" ht="20.100000000000001" customHeight="1">
      <c r="A29" s="1101"/>
      <c r="C29" s="1368"/>
      <c r="D29" s="1369"/>
      <c r="E29" s="1370"/>
      <c r="F29" s="1371"/>
      <c r="G29" s="1153"/>
      <c r="H29" s="1148" t="s">
        <v>273</v>
      </c>
      <c r="I29" s="1140"/>
      <c r="J29" s="1140"/>
      <c r="K29" s="1141"/>
      <c r="L29" s="1303"/>
      <c r="M29" s="1151"/>
    </row>
    <row r="30" spans="1:83" s="1065" customFormat="1" ht="20.100000000000001" customHeight="1">
      <c r="A30" s="1101"/>
      <c r="B30" s="1090"/>
      <c r="C30" s="1074"/>
      <c r="D30" s="1369" t="s">
        <v>2383</v>
      </c>
      <c r="E30" s="1372"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0" s="1371" t="str">
        <f>IF('Перечень тарифов'!J26="","наименование отсутствует","" &amp; 'Перечень тарифов'!J26 &amp; "")</f>
        <v>Тариф на теплоноситель, поставляемый потребителям</v>
      </c>
      <c r="G30" s="1104"/>
      <c r="H30" s="1163" t="s">
        <v>1698</v>
      </c>
      <c r="I30" s="1161" t="s">
        <v>1699</v>
      </c>
      <c r="J30" s="1166">
        <f>'[2]5.9. НВВ В.без пара'!$F$18</f>
        <v>115136.32811037565</v>
      </c>
      <c r="K30" s="1104" t="s">
        <v>448</v>
      </c>
      <c r="L30" s="1303"/>
      <c r="M30" s="1151"/>
      <c r="N30" s="1096"/>
      <c r="O30" s="1096"/>
    </row>
    <row r="31" spans="1:83" s="1065" customFormat="1" ht="20.100000000000001" customHeight="1">
      <c r="A31" s="1101"/>
      <c r="B31" s="1090"/>
      <c r="C31" s="1074"/>
      <c r="D31" s="1369"/>
      <c r="E31" s="1373"/>
      <c r="F31" s="1371"/>
      <c r="G31" s="1080"/>
      <c r="H31" s="1148" t="s">
        <v>273</v>
      </c>
      <c r="I31" s="1143"/>
      <c r="J31" s="1143"/>
      <c r="K31" s="1141"/>
      <c r="L31" s="1303"/>
      <c r="M31" s="1151"/>
      <c r="N31" s="1096"/>
      <c r="O31" s="1096"/>
    </row>
    <row r="32" spans="1:83" s="1065" customFormat="1" ht="20.100000000000001" customHeight="1">
      <c r="A32" s="1101"/>
      <c r="B32" s="1090"/>
      <c r="C32" s="1074"/>
      <c r="D32" s="1369" t="s">
        <v>2388</v>
      </c>
      <c r="E32" s="1372"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2" s="1371" t="str">
        <f>IF('Перечень тарифов'!J31="","наименование отсутствует","" &amp; 'Перечень тарифов'!J31 &amp; "")</f>
        <v>тариф на горячую воду, поставляемую с использованием открытых систем теплоснабжения (горячего водоснабжения)</v>
      </c>
      <c r="G32" s="1104"/>
      <c r="H32" s="1163" t="s">
        <v>1698</v>
      </c>
      <c r="I32" s="1161" t="s">
        <v>1699</v>
      </c>
      <c r="J32" s="1166">
        <f>'[3]расчет НВВ 2020 по периодам'!$E$21</f>
        <v>611860.43791594869</v>
      </c>
      <c r="K32" s="1104" t="s">
        <v>448</v>
      </c>
      <c r="L32" s="1303"/>
      <c r="M32" s="1151"/>
      <c r="N32" s="1096"/>
      <c r="O32" s="1096"/>
    </row>
    <row r="33" spans="1:15" s="1065" customFormat="1" ht="20.100000000000001" customHeight="1">
      <c r="A33" s="1101"/>
      <c r="B33" s="1090"/>
      <c r="C33" s="1074"/>
      <c r="D33" s="1369"/>
      <c r="E33" s="1373"/>
      <c r="F33" s="1371"/>
      <c r="G33" s="1080"/>
      <c r="H33" s="1148" t="s">
        <v>273</v>
      </c>
      <c r="I33" s="1143"/>
      <c r="J33" s="1143"/>
      <c r="K33" s="1141"/>
      <c r="L33" s="1303"/>
      <c r="M33" s="1151"/>
      <c r="N33" s="1096"/>
      <c r="O33" s="1096"/>
    </row>
    <row r="34" spans="1:15" s="1065" customFormat="1" ht="18.95" customHeight="1">
      <c r="A34" s="1101"/>
      <c r="B34" s="1090"/>
      <c r="C34" s="1074"/>
      <c r="D34" s="1369" t="s">
        <v>2393</v>
      </c>
      <c r="E34" s="1372" t="str">
        <f>IF('Перечень тарифов'!E36="","наименование отсутствует","" &amp; 'Перечень тарифов'!E36 &amp; "")</f>
        <v>Тарифы на услуги по передаче тепловой энергии</v>
      </c>
      <c r="F34" s="1371" t="str">
        <f>IF('Перечень тарифов'!J36="","наименование отсутствует","" &amp; 'Перечень тарифов'!J36 &amp; "")</f>
        <v>Тариф на услуги по передаче тепловой энергии в паре</v>
      </c>
      <c r="G34" s="1104"/>
      <c r="H34" s="1163" t="s">
        <v>1698</v>
      </c>
      <c r="I34" s="1161" t="s">
        <v>1699</v>
      </c>
      <c r="J34" s="1166">
        <f>'[1] 2020 по период.перед пар'!$N$14</f>
        <v>45525.916836999997</v>
      </c>
      <c r="K34" s="1104" t="s">
        <v>448</v>
      </c>
      <c r="L34" s="1303"/>
      <c r="M34" s="1151"/>
      <c r="N34" s="1096"/>
      <c r="O34" s="1096"/>
    </row>
    <row r="35" spans="1:15" s="1065" customFormat="1" ht="15" customHeight="1">
      <c r="A35" s="1101"/>
      <c r="B35" s="1090"/>
      <c r="C35" s="1074"/>
      <c r="D35" s="1369"/>
      <c r="E35" s="1373"/>
      <c r="F35" s="1371"/>
      <c r="G35" s="1080"/>
      <c r="H35" s="1148" t="s">
        <v>273</v>
      </c>
      <c r="I35" s="1143"/>
      <c r="J35" s="1143"/>
      <c r="K35" s="1141"/>
      <c r="L35" s="1304"/>
      <c r="M35" s="1151"/>
      <c r="N35" s="1096"/>
      <c r="O35" s="1096"/>
    </row>
    <row r="36" spans="1:15" ht="18.75">
      <c r="A36" s="1101"/>
      <c r="C36" s="1074"/>
      <c r="D36" s="1091" t="s">
        <v>66</v>
      </c>
      <c r="E36" s="1358" t="s">
        <v>765</v>
      </c>
      <c r="F36" s="1358"/>
      <c r="G36" s="1358"/>
      <c r="H36" s="1358"/>
      <c r="I36" s="1358"/>
      <c r="J36" s="1358"/>
      <c r="K36" s="1358"/>
      <c r="L36" s="1125"/>
      <c r="M36" s="1151"/>
    </row>
    <row r="37" spans="1:15" ht="20.100000000000001" customHeight="1">
      <c r="A37" s="1101"/>
      <c r="C37" s="1368"/>
      <c r="D37" s="1374" t="s">
        <v>441</v>
      </c>
      <c r="E37" s="137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7" s="1371" t="str">
        <f>IF('Перечень тарифов'!J21="","наименование отсутствует","" &amp; 'Перечень тарифов'!J21 &amp; "")</f>
        <v>Тариф на тепловую энергию (мощность)</v>
      </c>
      <c r="G37" s="1104"/>
      <c r="H37" s="1163" t="s">
        <v>1698</v>
      </c>
      <c r="I37" s="1161" t="s">
        <v>1699</v>
      </c>
      <c r="J37" s="1166">
        <f>'[1]2020 по периодам полн '!$K$10</f>
        <v>1451.6217500000014</v>
      </c>
      <c r="K37" s="1104" t="s">
        <v>448</v>
      </c>
      <c r="L37" s="1302" t="s">
        <v>766</v>
      </c>
      <c r="M37" s="1151"/>
    </row>
    <row r="38" spans="1:15" ht="20.100000000000001" customHeight="1">
      <c r="A38" s="1101"/>
      <c r="C38" s="1368"/>
      <c r="D38" s="1375"/>
      <c r="E38" s="1370"/>
      <c r="F38" s="1371"/>
      <c r="G38" s="1153"/>
      <c r="H38" s="1148" t="s">
        <v>273</v>
      </c>
      <c r="I38" s="1140"/>
      <c r="J38" s="1140"/>
      <c r="K38" s="1141"/>
      <c r="L38" s="1303"/>
      <c r="M38" s="1151"/>
    </row>
    <row r="39" spans="1:15" s="1065" customFormat="1" ht="20.100000000000001" customHeight="1">
      <c r="A39" s="1101"/>
      <c r="B39" s="1090"/>
      <c r="C39" s="1074"/>
      <c r="D39" s="1369" t="s">
        <v>2384</v>
      </c>
      <c r="E39" s="1372"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39" s="1371" t="str">
        <f>IF('Перечень тарифов'!J26="","наименование отсутствует","" &amp; 'Перечень тарифов'!J26 &amp; "")</f>
        <v>Тариф на теплоноситель, поставляемый потребителям</v>
      </c>
      <c r="G39" s="1104"/>
      <c r="H39" s="1163" t="s">
        <v>1698</v>
      </c>
      <c r="I39" s="1161" t="s">
        <v>1699</v>
      </c>
      <c r="J39" s="1166">
        <f>'[2]4.2.В.2020'!$G$24</f>
        <v>5341.2943369996683</v>
      </c>
      <c r="K39" s="1104" t="s">
        <v>448</v>
      </c>
      <c r="L39" s="1303"/>
      <c r="M39" s="1151"/>
      <c r="N39" s="1096"/>
      <c r="O39" s="1096"/>
    </row>
    <row r="40" spans="1:15" s="1065" customFormat="1" ht="20.100000000000001" customHeight="1">
      <c r="A40" s="1101"/>
      <c r="B40" s="1090"/>
      <c r="C40" s="1074"/>
      <c r="D40" s="1369"/>
      <c r="E40" s="1373"/>
      <c r="F40" s="1371"/>
      <c r="G40" s="1080"/>
      <c r="H40" s="1148" t="s">
        <v>273</v>
      </c>
      <c r="I40" s="1143"/>
      <c r="J40" s="1143"/>
      <c r="K40" s="1141"/>
      <c r="L40" s="1303"/>
      <c r="M40" s="1151"/>
      <c r="N40" s="1096"/>
      <c r="O40" s="1096"/>
    </row>
    <row r="41" spans="1:15" s="1065" customFormat="1" ht="20.100000000000001" customHeight="1">
      <c r="A41" s="1101"/>
      <c r="B41" s="1090"/>
      <c r="C41" s="1074"/>
      <c r="D41" s="1369" t="s">
        <v>2389</v>
      </c>
      <c r="E41" s="1372"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41" s="1371" t="str">
        <f>IF('Перечень тарифов'!J31="","наименование отсутствует","" &amp; 'Перечень тарифов'!J31 &amp; "")</f>
        <v>тариф на горячую воду, поставляемую с использованием открытых систем теплоснабжения (горячего водоснабжения)</v>
      </c>
      <c r="G41" s="1104"/>
      <c r="H41" s="1163" t="s">
        <v>1698</v>
      </c>
      <c r="I41" s="1161" t="s">
        <v>1699</v>
      </c>
      <c r="J41" s="1166">
        <f>'[3]расчет НВВ 2020 по периодам'!$E$14</f>
        <v>5178.9526378496685</v>
      </c>
      <c r="K41" s="1104" t="s">
        <v>448</v>
      </c>
      <c r="L41" s="1303"/>
      <c r="M41" s="1151"/>
      <c r="N41" s="1096"/>
      <c r="O41" s="1096"/>
    </row>
    <row r="42" spans="1:15" s="1065" customFormat="1" ht="20.100000000000001" customHeight="1">
      <c r="A42" s="1101"/>
      <c r="B42" s="1090"/>
      <c r="C42" s="1074"/>
      <c r="D42" s="1369"/>
      <c r="E42" s="1373"/>
      <c r="F42" s="1371"/>
      <c r="G42" s="1080"/>
      <c r="H42" s="1148" t="s">
        <v>273</v>
      </c>
      <c r="I42" s="1143"/>
      <c r="J42" s="1143"/>
      <c r="K42" s="1141"/>
      <c r="L42" s="1303"/>
      <c r="M42" s="1151"/>
      <c r="N42" s="1096"/>
      <c r="O42" s="1096"/>
    </row>
    <row r="43" spans="1:15" s="1065" customFormat="1" ht="18.95" customHeight="1">
      <c r="A43" s="1101"/>
      <c r="B43" s="1090"/>
      <c r="C43" s="1074"/>
      <c r="D43" s="1369" t="s">
        <v>2394</v>
      </c>
      <c r="E43" s="1372" t="str">
        <f>IF('Перечень тарифов'!E36="","наименование отсутствует","" &amp; 'Перечень тарифов'!E36 &amp; "")</f>
        <v>Тарифы на услуги по передаче тепловой энергии</v>
      </c>
      <c r="F43" s="1371" t="str">
        <f>IF('Перечень тарифов'!J36="","наименование отсутствует","" &amp; 'Перечень тарифов'!J36 &amp; "")</f>
        <v>Тариф на услуги по передаче тепловой энергии в паре</v>
      </c>
      <c r="G43" s="1104"/>
      <c r="H43" s="1163" t="s">
        <v>1698</v>
      </c>
      <c r="I43" s="1161" t="s">
        <v>1699</v>
      </c>
      <c r="J43" s="1166">
        <f>'[1] 2020 по период.перед пар'!$K$14</f>
        <v>97.947220000000002</v>
      </c>
      <c r="K43" s="1104" t="s">
        <v>448</v>
      </c>
      <c r="L43" s="1303"/>
      <c r="M43" s="1151"/>
      <c r="N43" s="1096"/>
      <c r="O43" s="1096"/>
    </row>
    <row r="44" spans="1:15" s="1065" customFormat="1" ht="15" customHeight="1">
      <c r="A44" s="1101"/>
      <c r="B44" s="1090"/>
      <c r="C44" s="1074"/>
      <c r="D44" s="1369"/>
      <c r="E44" s="1373"/>
      <c r="F44" s="1371"/>
      <c r="G44" s="1080"/>
      <c r="H44" s="1148" t="s">
        <v>273</v>
      </c>
      <c r="I44" s="1143"/>
      <c r="J44" s="1143"/>
      <c r="K44" s="1141"/>
      <c r="L44" s="1304"/>
      <c r="M44" s="1151"/>
      <c r="N44" s="1096"/>
      <c r="O44" s="1096"/>
    </row>
    <row r="45" spans="1:15" ht="26.1" customHeight="1">
      <c r="A45" s="1101"/>
      <c r="C45" s="1074"/>
      <c r="D45" s="1091" t="s">
        <v>67</v>
      </c>
      <c r="E45" s="1358" t="s">
        <v>714</v>
      </c>
      <c r="F45" s="1358"/>
      <c r="G45" s="1358"/>
      <c r="H45" s="1358"/>
      <c r="I45" s="1358"/>
      <c r="J45" s="1358"/>
      <c r="K45" s="1358"/>
      <c r="L45" s="1125"/>
      <c r="M45" s="1151"/>
    </row>
    <row r="46" spans="1:15" ht="20.100000000000001" customHeight="1">
      <c r="A46" s="1101"/>
      <c r="C46" s="1368"/>
      <c r="D46" s="1374" t="s">
        <v>442</v>
      </c>
      <c r="E46" s="137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6" s="1371" t="str">
        <f>IF('Перечень тарифов'!J21="","наименование отсутствует","" &amp; 'Перечень тарифов'!J21 &amp; "")</f>
        <v>Тариф на тепловую энергию (мощность)</v>
      </c>
      <c r="G46" s="1104"/>
      <c r="H46" s="1163" t="s">
        <v>1698</v>
      </c>
      <c r="I46" s="1161" t="s">
        <v>1699</v>
      </c>
      <c r="J46" s="1166">
        <f>('[4]Недопол доход за подкл'!$E$7+'[4]недопол.доход в 2018 году.ФСТ'!$G$36)/($J$43+$J$37)*$J$37</f>
        <v>34353.596839837963</v>
      </c>
      <c r="K46" s="1104" t="s">
        <v>448</v>
      </c>
      <c r="L46" s="1302" t="s">
        <v>715</v>
      </c>
      <c r="M46" s="1151"/>
      <c r="O46" s="1096" t="s">
        <v>553</v>
      </c>
    </row>
    <row r="47" spans="1:15" ht="20.100000000000001" customHeight="1">
      <c r="A47" s="1101"/>
      <c r="C47" s="1368"/>
      <c r="D47" s="1375"/>
      <c r="E47" s="1370"/>
      <c r="F47" s="1371"/>
      <c r="G47" s="1153"/>
      <c r="H47" s="1148" t="s">
        <v>273</v>
      </c>
      <c r="I47" s="1140"/>
      <c r="J47" s="1140"/>
      <c r="K47" s="1141"/>
      <c r="L47" s="1303"/>
      <c r="M47" s="1151"/>
    </row>
    <row r="48" spans="1:15" s="1065" customFormat="1" ht="20.100000000000001" customHeight="1">
      <c r="A48" s="1101"/>
      <c r="B48" s="1090"/>
      <c r="C48" s="1074"/>
      <c r="D48" s="1369" t="s">
        <v>2385</v>
      </c>
      <c r="E48" s="1372"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48" s="1371" t="str">
        <f>IF('Перечень тарифов'!J26="","наименование отсутствует","" &amp; 'Перечень тарифов'!J26 &amp; "")</f>
        <v>Тариф на теплоноситель, поставляемый потребителям</v>
      </c>
      <c r="G48" s="1104"/>
      <c r="H48" s="1163" t="s">
        <v>1698</v>
      </c>
      <c r="I48" s="1161" t="s">
        <v>1699</v>
      </c>
      <c r="J48" s="1166">
        <v>0</v>
      </c>
      <c r="K48" s="1104" t="s">
        <v>448</v>
      </c>
      <c r="L48" s="1303"/>
      <c r="M48" s="1151"/>
      <c r="N48" s="1096"/>
      <c r="O48" s="1096"/>
    </row>
    <row r="49" spans="1:15" s="1065" customFormat="1" ht="20.100000000000001" customHeight="1">
      <c r="A49" s="1101"/>
      <c r="B49" s="1090"/>
      <c r="C49" s="1074"/>
      <c r="D49" s="1369"/>
      <c r="E49" s="1373"/>
      <c r="F49" s="1371"/>
      <c r="G49" s="1080"/>
      <c r="H49" s="1148" t="s">
        <v>273</v>
      </c>
      <c r="I49" s="1143"/>
      <c r="J49" s="1143"/>
      <c r="K49" s="1141"/>
      <c r="L49" s="1303"/>
      <c r="M49" s="1151"/>
      <c r="N49" s="1096"/>
      <c r="O49" s="1096"/>
    </row>
    <row r="50" spans="1:15" s="1065" customFormat="1" ht="20.100000000000001" customHeight="1">
      <c r="A50" s="1101"/>
      <c r="B50" s="1090"/>
      <c r="C50" s="1074"/>
      <c r="D50" s="1369" t="s">
        <v>2390</v>
      </c>
      <c r="E50" s="1372"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0" s="1371" t="str">
        <f>IF('Перечень тарифов'!J31="","наименование отсутствует","" &amp; 'Перечень тарифов'!J31 &amp; "")</f>
        <v>тариф на горячую воду, поставляемую с использованием открытых систем теплоснабжения (горячего водоснабжения)</v>
      </c>
      <c r="G50" s="1104"/>
      <c r="H50" s="1163" t="s">
        <v>1698</v>
      </c>
      <c r="I50" s="1161" t="s">
        <v>1699</v>
      </c>
      <c r="J50" s="1166">
        <v>0</v>
      </c>
      <c r="K50" s="1104" t="s">
        <v>448</v>
      </c>
      <c r="L50" s="1303"/>
      <c r="M50" s="1151"/>
      <c r="N50" s="1096"/>
      <c r="O50" s="1096"/>
    </row>
    <row r="51" spans="1:15" s="1065" customFormat="1" ht="20.100000000000001" customHeight="1">
      <c r="A51" s="1101"/>
      <c r="B51" s="1090"/>
      <c r="C51" s="1074"/>
      <c r="D51" s="1369"/>
      <c r="E51" s="1373"/>
      <c r="F51" s="1371"/>
      <c r="G51" s="1080"/>
      <c r="H51" s="1148" t="s">
        <v>273</v>
      </c>
      <c r="I51" s="1143"/>
      <c r="J51" s="1143"/>
      <c r="K51" s="1141"/>
      <c r="L51" s="1303"/>
      <c r="M51" s="1151"/>
      <c r="N51" s="1096"/>
      <c r="O51" s="1096"/>
    </row>
    <row r="52" spans="1:15" s="1065" customFormat="1" ht="18.95" customHeight="1">
      <c r="A52" s="1101"/>
      <c r="B52" s="1090"/>
      <c r="C52" s="1074"/>
      <c r="D52" s="1369" t="s">
        <v>2395</v>
      </c>
      <c r="E52" s="1372" t="str">
        <f>IF('Перечень тарифов'!E36="","наименование отсутствует","" &amp; 'Перечень тарифов'!E36 &amp; "")</f>
        <v>Тарифы на услуги по передаче тепловой энергии</v>
      </c>
      <c r="F52" s="1371" t="str">
        <f>IF('Перечень тарифов'!J36="","наименование отсутствует","" &amp; 'Перечень тарифов'!J36 &amp; "")</f>
        <v>Тариф на услуги по передаче тепловой энергии в паре</v>
      </c>
      <c r="G52" s="1104"/>
      <c r="H52" s="1163" t="s">
        <v>1698</v>
      </c>
      <c r="I52" s="1161" t="s">
        <v>1699</v>
      </c>
      <c r="J52" s="1166">
        <f>('[4]Недопол доход за подкл'!$E$7+'[4]недопол.доход в 2018 году.ФСТ'!$G$36)/($J$37+$J$43)*$J$43</f>
        <v>2317.9862849691458</v>
      </c>
      <c r="K52" s="1104" t="s">
        <v>448</v>
      </c>
      <c r="L52" s="1303"/>
      <c r="M52" s="1151"/>
      <c r="N52" s="1096"/>
      <c r="O52" s="1096"/>
    </row>
    <row r="53" spans="1:15" s="1065" customFormat="1" ht="15" customHeight="1">
      <c r="A53" s="1101"/>
      <c r="B53" s="1090"/>
      <c r="C53" s="1074"/>
      <c r="D53" s="1369"/>
      <c r="E53" s="1373"/>
      <c r="F53" s="1371"/>
      <c r="G53" s="1080"/>
      <c r="H53" s="1148" t="s">
        <v>273</v>
      </c>
      <c r="I53" s="1143"/>
      <c r="J53" s="1143"/>
      <c r="K53" s="1141"/>
      <c r="L53" s="1304"/>
      <c r="M53" s="1151"/>
      <c r="N53" s="1096"/>
      <c r="O53" s="1096"/>
    </row>
    <row r="54" spans="1:15" ht="25.5" customHeight="1">
      <c r="A54" s="1101"/>
      <c r="B54" s="1090">
        <v>3</v>
      </c>
      <c r="C54" s="1074"/>
      <c r="D54" s="1091" t="s">
        <v>181</v>
      </c>
      <c r="E54" s="1358" t="s">
        <v>713</v>
      </c>
      <c r="F54" s="1358"/>
      <c r="G54" s="1358"/>
      <c r="H54" s="1358"/>
      <c r="I54" s="1358"/>
      <c r="J54" s="1358"/>
      <c r="K54" s="1358"/>
      <c r="L54" s="1125"/>
      <c r="M54" s="1151"/>
    </row>
    <row r="55" spans="1:15" ht="20.100000000000001" customHeight="1">
      <c r="A55" s="1101"/>
      <c r="C55" s="1368"/>
      <c r="D55" s="1374" t="s">
        <v>694</v>
      </c>
      <c r="E55" s="137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5" s="1371" t="str">
        <f>IF('Перечень тарифов'!J21="","наименование отсутствует","" &amp; 'Перечень тарифов'!J21 &amp; "")</f>
        <v>Тариф на тепловую энергию (мощность)</v>
      </c>
      <c r="G55" s="1104"/>
      <c r="H55" s="1163" t="s">
        <v>1698</v>
      </c>
      <c r="I55" s="1161" t="s">
        <v>1699</v>
      </c>
      <c r="J55" s="1166">
        <f>[4]ЭОР!$J$11/($J$43+$J$37)*$J$37</f>
        <v>47431.242982383432</v>
      </c>
      <c r="K55" s="1104" t="s">
        <v>448</v>
      </c>
      <c r="L55" s="1302" t="s">
        <v>716</v>
      </c>
      <c r="M55" s="1151"/>
    </row>
    <row r="56" spans="1:15" ht="20.100000000000001" customHeight="1">
      <c r="A56" s="1101"/>
      <c r="C56" s="1368"/>
      <c r="D56" s="1375"/>
      <c r="E56" s="1370"/>
      <c r="F56" s="1371"/>
      <c r="G56" s="1153"/>
      <c r="H56" s="1148" t="s">
        <v>273</v>
      </c>
      <c r="I56" s="1140"/>
      <c r="J56" s="1140"/>
      <c r="K56" s="1141"/>
      <c r="L56" s="1303"/>
      <c r="M56" s="1151"/>
    </row>
    <row r="57" spans="1:15" s="1065" customFormat="1" ht="20.100000000000001" customHeight="1">
      <c r="A57" s="1101"/>
      <c r="B57" s="1090"/>
      <c r="C57" s="1074"/>
      <c r="D57" s="1369" t="s">
        <v>2386</v>
      </c>
      <c r="E57" s="1372" t="str">
        <f>IF('Перечень тарифов'!E26="","наименование отсутствует","" &amp; 'Перечень тарифов'!E26 &amp; "")</f>
        <v>Тарифы на теплоноситель, поставляемый теплоснабжающими организациями потребителям, другим теплоснабжающим организациям</v>
      </c>
      <c r="F57" s="1371" t="str">
        <f>IF('Перечень тарифов'!J26="","наименование отсутствует","" &amp; 'Перечень тарифов'!J26 &amp; "")</f>
        <v>Тариф на теплоноситель, поставляемый потребителям</v>
      </c>
      <c r="G57" s="1104"/>
      <c r="H57" s="1163" t="s">
        <v>1698</v>
      </c>
      <c r="I57" s="1161" t="s">
        <v>1699</v>
      </c>
      <c r="J57" s="1166">
        <v>0</v>
      </c>
      <c r="K57" s="1104" t="s">
        <v>448</v>
      </c>
      <c r="L57" s="1303"/>
      <c r="M57" s="1151"/>
      <c r="N57" s="1096"/>
      <c r="O57" s="1096"/>
    </row>
    <row r="58" spans="1:15" s="1065" customFormat="1" ht="20.100000000000001" customHeight="1">
      <c r="A58" s="1101"/>
      <c r="B58" s="1090"/>
      <c r="C58" s="1074"/>
      <c r="D58" s="1369"/>
      <c r="E58" s="1373"/>
      <c r="F58" s="1371"/>
      <c r="G58" s="1080"/>
      <c r="H58" s="1148" t="s">
        <v>273</v>
      </c>
      <c r="I58" s="1143"/>
      <c r="J58" s="1143"/>
      <c r="K58" s="1141"/>
      <c r="L58" s="1303"/>
      <c r="M58" s="1151"/>
      <c r="N58" s="1096"/>
      <c r="O58" s="1096"/>
    </row>
    <row r="59" spans="1:15" s="1065" customFormat="1" ht="20.100000000000001" customHeight="1">
      <c r="A59" s="1101"/>
      <c r="B59" s="1090"/>
      <c r="C59" s="1074"/>
      <c r="D59" s="1369" t="s">
        <v>2391</v>
      </c>
      <c r="E59" s="1372" t="str">
        <f>IF('Перечень тарифов'!E31="","наименование отсутствует","" &amp; 'Перечень тарифов'!E31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9" s="1371" t="str">
        <f>IF('Перечень тарифов'!J31="","наименование отсутствует","" &amp; 'Перечень тарифов'!J31 &amp; "")</f>
        <v>тариф на горячую воду, поставляемую с использованием открытых систем теплоснабжения (горячего водоснабжения)</v>
      </c>
      <c r="G59" s="1104"/>
      <c r="H59" s="1163" t="s">
        <v>1698</v>
      </c>
      <c r="I59" s="1161" t="s">
        <v>1699</v>
      </c>
      <c r="J59" s="1166">
        <v>0</v>
      </c>
      <c r="K59" s="1104" t="s">
        <v>448</v>
      </c>
      <c r="L59" s="1303"/>
      <c r="M59" s="1151"/>
      <c r="N59" s="1096"/>
      <c r="O59" s="1096"/>
    </row>
    <row r="60" spans="1:15" s="1065" customFormat="1" ht="20.100000000000001" customHeight="1">
      <c r="A60" s="1101"/>
      <c r="B60" s="1090"/>
      <c r="C60" s="1074"/>
      <c r="D60" s="1369"/>
      <c r="E60" s="1373"/>
      <c r="F60" s="1371"/>
      <c r="G60" s="1080"/>
      <c r="H60" s="1148" t="s">
        <v>273</v>
      </c>
      <c r="I60" s="1143"/>
      <c r="J60" s="1143"/>
      <c r="K60" s="1141"/>
      <c r="L60" s="1303"/>
      <c r="M60" s="1151"/>
      <c r="N60" s="1096"/>
      <c r="O60" s="1096"/>
    </row>
    <row r="61" spans="1:15" s="1065" customFormat="1" ht="18.95" customHeight="1">
      <c r="A61" s="1101"/>
      <c r="B61" s="1090"/>
      <c r="C61" s="1074"/>
      <c r="D61" s="1369" t="s">
        <v>2396</v>
      </c>
      <c r="E61" s="1372" t="str">
        <f>IF('Перечень тарифов'!E36="","наименование отсутствует","" &amp; 'Перечень тарифов'!E36 &amp; "")</f>
        <v>Тарифы на услуги по передаче тепловой энергии</v>
      </c>
      <c r="F61" s="1371" t="str">
        <f>IF('Перечень тарифов'!J36="","наименование отсутствует","" &amp; 'Перечень тарифов'!J36 &amp; "")</f>
        <v>Тариф на услуги по передаче тепловой энергии в паре</v>
      </c>
      <c r="G61" s="1104"/>
      <c r="H61" s="1163" t="s">
        <v>1698</v>
      </c>
      <c r="I61" s="1161" t="s">
        <v>1699</v>
      </c>
      <c r="J61" s="1166">
        <f>[4]ЭОР!$J$11/($J$37+$J$43)*$J$43</f>
        <v>3200.3918315972892</v>
      </c>
      <c r="K61" s="1104" t="s">
        <v>448</v>
      </c>
      <c r="L61" s="1303"/>
      <c r="M61" s="1151"/>
      <c r="N61" s="1096"/>
      <c r="O61" s="1096"/>
    </row>
    <row r="62" spans="1:15" s="1065" customFormat="1" ht="15" customHeight="1">
      <c r="A62" s="1101"/>
      <c r="B62" s="1090"/>
      <c r="C62" s="1074"/>
      <c r="D62" s="1369"/>
      <c r="E62" s="1373"/>
      <c r="F62" s="1371"/>
      <c r="G62" s="1080"/>
      <c r="H62" s="1148" t="s">
        <v>273</v>
      </c>
      <c r="I62" s="1143"/>
      <c r="J62" s="1143"/>
      <c r="K62" s="1141"/>
      <c r="L62" s="1304"/>
      <c r="M62" s="1151"/>
      <c r="N62" s="1096"/>
      <c r="O62" s="1096"/>
    </row>
    <row r="63" spans="1:15" s="1088" customFormat="1" ht="3" customHeight="1">
      <c r="A63" s="1101"/>
      <c r="D63" s="1155"/>
      <c r="E63" s="1155"/>
      <c r="F63" s="1155"/>
      <c r="G63" s="1155"/>
      <c r="H63" s="1155"/>
      <c r="I63" s="1155"/>
      <c r="J63" s="1155"/>
      <c r="K63" s="1155"/>
      <c r="L63" s="1155"/>
      <c r="N63" s="1139"/>
      <c r="O63" s="1139"/>
    </row>
    <row r="64" spans="1:15" ht="24.75" customHeight="1">
      <c r="D64" s="1142">
        <v>1</v>
      </c>
      <c r="E64" s="1277" t="s">
        <v>710</v>
      </c>
      <c r="F64" s="1277"/>
      <c r="G64" s="1277"/>
      <c r="H64" s="1277"/>
      <c r="I64" s="1277"/>
      <c r="J64" s="1277"/>
      <c r="K64" s="1277"/>
      <c r="L64" s="1277"/>
    </row>
  </sheetData>
  <sheetProtection password="FA9C" sheet="1" objects="1" scenarios="1" formatColumns="0" formatRows="0"/>
  <mergeCells count="93">
    <mergeCell ref="D50:D51"/>
    <mergeCell ref="E50:E51"/>
    <mergeCell ref="F50:F51"/>
    <mergeCell ref="D59:D60"/>
    <mergeCell ref="E59:E60"/>
    <mergeCell ref="F59:F60"/>
    <mergeCell ref="D52:D53"/>
    <mergeCell ref="E52:E53"/>
    <mergeCell ref="F52:F53"/>
    <mergeCell ref="D32:D33"/>
    <mergeCell ref="E32:E33"/>
    <mergeCell ref="F32:F33"/>
    <mergeCell ref="D41:D42"/>
    <mergeCell ref="E41:E42"/>
    <mergeCell ref="F41:F42"/>
    <mergeCell ref="D34:D35"/>
    <mergeCell ref="E34:E35"/>
    <mergeCell ref="F34:F35"/>
    <mergeCell ref="D39:D40"/>
    <mergeCell ref="E39:E40"/>
    <mergeCell ref="F39:F40"/>
    <mergeCell ref="D48:D49"/>
    <mergeCell ref="E48:E49"/>
    <mergeCell ref="F48:F49"/>
    <mergeCell ref="D43:D44"/>
    <mergeCell ref="E43:E44"/>
    <mergeCell ref="F43:F44"/>
    <mergeCell ref="E64:L64"/>
    <mergeCell ref="E54:K54"/>
    <mergeCell ref="C55:C56"/>
    <mergeCell ref="D55:D56"/>
    <mergeCell ref="E55:E56"/>
    <mergeCell ref="F55:F56"/>
    <mergeCell ref="L55:L62"/>
    <mergeCell ref="D57:D58"/>
    <mergeCell ref="E57:E58"/>
    <mergeCell ref="F57:F58"/>
    <mergeCell ref="D61:D62"/>
    <mergeCell ref="E61:E62"/>
    <mergeCell ref="F61:F62"/>
    <mergeCell ref="L46:L53"/>
    <mergeCell ref="L28:L35"/>
    <mergeCell ref="E36:K36"/>
    <mergeCell ref="C37:C38"/>
    <mergeCell ref="D37:D38"/>
    <mergeCell ref="E37:E38"/>
    <mergeCell ref="F37:F38"/>
    <mergeCell ref="L37:L44"/>
    <mergeCell ref="E45:K45"/>
    <mergeCell ref="C46:C47"/>
    <mergeCell ref="D46:D47"/>
    <mergeCell ref="E46:E47"/>
    <mergeCell ref="F46:F47"/>
    <mergeCell ref="D30:D31"/>
    <mergeCell ref="E30:E31"/>
    <mergeCell ref="F30:F31"/>
    <mergeCell ref="G26:H26"/>
    <mergeCell ref="E27:K27"/>
    <mergeCell ref="C28:C29"/>
    <mergeCell ref="D28:D29"/>
    <mergeCell ref="E28:E29"/>
    <mergeCell ref="F28:F29"/>
    <mergeCell ref="C17:C18"/>
    <mergeCell ref="D17:D18"/>
    <mergeCell ref="E17:E18"/>
    <mergeCell ref="F17:F18"/>
    <mergeCell ref="L17:L24"/>
    <mergeCell ref="D19:D20"/>
    <mergeCell ref="E19:E20"/>
    <mergeCell ref="F19:F20"/>
    <mergeCell ref="D21:D22"/>
    <mergeCell ref="E21:E22"/>
    <mergeCell ref="F21:F22"/>
    <mergeCell ref="D23:D24"/>
    <mergeCell ref="E23:E24"/>
    <mergeCell ref="F23:F24"/>
    <mergeCell ref="E25:K25"/>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37 L46 L55 L28 L16:L1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6:I46 H61:I61 H28:I28 H37:I37 H55:I55 H17:I17 H30:I30 H39:I39 H48:I48 H57:I57 H19:I19 H32:I32 H41:I41 H50:I50 H59:I59 H21:I21 H34:I34 H43:I43 H52:I52 H23:I23"/>
    <dataValidation type="list" allowBlank="1" showInputMessage="1" showErrorMessage="1" errorTitle="Ошибка" error="Выберите значение из списка" prompt="Выберите значение из списка" sqref="J21 J17 J19 J23">
      <formula1>kind_of_control_method</formula1>
    </dataValidation>
    <dataValidation type="decimal" allowBlank="1" showErrorMessage="1" errorTitle="Ошибка" error="Допускается ввод только действительных чисел!" sqref="J37 J46 J28 J55 J30 J39 J48 J57 J32 J41 J50 J59 J34 J43 J52 J6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88b6dd23-18ba-444a-a440-3801be8d18b8"/>
    <hyperlink ref="K26" location="'Форма 4.10.1'!$K$26" tooltip="Кликните по гиперссылке, чтобы перейти по гиперссылке или отредактировать её" display="https://portal.eias.ru/Portal/DownloadPage.aspx?type=12&amp;guid=402cf349-f0e5-4a0c-8fa7-2a86da24913f"/>
  </hyperlinks>
  <pageMargins left="0.7" right="0.7" top="0.75" bottom="0.75" header="0.3" footer="0.3"/>
  <pageSetup scale="46"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460</v>
      </c>
      <c r="E5" s="1376"/>
      <c r="F5" s="1376"/>
      <c r="G5" s="1376"/>
      <c r="H5" s="1376"/>
      <c r="I5" s="1376"/>
      <c r="J5" s="137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444</v>
      </c>
      <c r="E8" s="1378"/>
      <c r="F8" s="1378"/>
      <c r="G8" s="1378"/>
      <c r="H8" s="1378"/>
      <c r="I8" s="1378"/>
      <c r="J8" s="1378"/>
      <c r="K8" s="1378" t="s">
        <v>445</v>
      </c>
    </row>
    <row r="9" spans="1:14">
      <c r="D9" s="1378" t="s">
        <v>90</v>
      </c>
      <c r="E9" s="1378" t="s">
        <v>462</v>
      </c>
      <c r="F9" s="1378"/>
      <c r="G9" s="1378" t="s">
        <v>463</v>
      </c>
      <c r="H9" s="1378"/>
      <c r="I9" s="1378"/>
      <c r="J9" s="1378"/>
      <c r="K9" s="1378"/>
    </row>
    <row r="10" spans="1:14" ht="22.5">
      <c r="D10" s="1378"/>
      <c r="E10" s="131" t="s">
        <v>464</v>
      </c>
      <c r="F10" s="131" t="s">
        <v>397</v>
      </c>
      <c r="G10" s="131" t="s">
        <v>397</v>
      </c>
      <c r="H10" s="131" t="s">
        <v>464</v>
      </c>
      <c r="I10" s="131" t="s">
        <v>465</v>
      </c>
      <c r="J10" s="131" t="s">
        <v>446</v>
      </c>
      <c r="K10" s="1378"/>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1"/>
      <c r="J12" s="1031"/>
      <c r="K12" s="1302"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4"/>
    </row>
    <row r="14" spans="1:14" ht="3" customHeight="1">
      <c r="A14" s="125"/>
      <c r="B14" s="125"/>
      <c r="C14" s="125"/>
    </row>
    <row r="15" spans="1:14" ht="27.75" customHeight="1">
      <c r="E15" s="1377" t="s">
        <v>572</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312</v>
      </c>
      <c r="E7" s="1241"/>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79" t="s">
        <v>313</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6" t="s">
        <v>53</v>
      </c>
      <c r="E7" s="1376"/>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54</v>
      </c>
      <c r="C2" s="1380"/>
      <c r="D2" s="1380"/>
      <c r="E2" s="410"/>
    </row>
    <row r="3" spans="2:5" ht="3" customHeight="1"/>
    <row r="4" spans="2:5" ht="21.75" customHeight="1" thickBot="1">
      <c r="B4" s="1201" t="s">
        <v>1</v>
      </c>
      <c r="C4" s="1201" t="s">
        <v>89</v>
      </c>
      <c r="D4" s="1201" t="s">
        <v>70</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5">
        <v>1</v>
      </c>
      <c r="E9" s="1410"/>
      <c r="F9" s="1412"/>
      <c r="G9" s="1400" t="s">
        <v>83</v>
      </c>
      <c r="H9" s="1245"/>
      <c r="I9" s="1245">
        <v>1</v>
      </c>
      <c r="J9" s="1406"/>
      <c r="K9" s="1292" t="s">
        <v>83</v>
      </c>
      <c r="L9" s="1260"/>
      <c r="M9" s="1260" t="s">
        <v>91</v>
      </c>
      <c r="N9" s="1409"/>
      <c r="O9" s="1292" t="s">
        <v>83</v>
      </c>
      <c r="P9" s="1260"/>
      <c r="Q9" s="1260" t="s">
        <v>91</v>
      </c>
      <c r="R9" s="1404"/>
      <c r="S9" s="1292" t="s">
        <v>83</v>
      </c>
      <c r="T9" s="1028"/>
      <c r="U9" s="1028" t="s">
        <v>91</v>
      </c>
      <c r="V9" s="1180"/>
      <c r="W9" s="288"/>
    </row>
    <row r="10" spans="1:23" s="701" customFormat="1" ht="17.100000000000001" customHeight="1">
      <c r="A10" s="197"/>
      <c r="C10" s="152"/>
      <c r="D10" s="1245"/>
      <c r="E10" s="1410"/>
      <c r="F10" s="1412"/>
      <c r="G10" s="1400"/>
      <c r="H10" s="1245"/>
      <c r="I10" s="1245"/>
      <c r="J10" s="1406"/>
      <c r="K10" s="1292"/>
      <c r="L10" s="1260"/>
      <c r="M10" s="1260"/>
      <c r="N10" s="1409"/>
      <c r="O10" s="1292"/>
      <c r="P10" s="1260"/>
      <c r="Q10" s="1260"/>
      <c r="R10" s="1404"/>
      <c r="S10" s="1292"/>
      <c r="T10" s="1030"/>
      <c r="U10" s="706"/>
      <c r="V10" s="707" t="s">
        <v>630</v>
      </c>
      <c r="W10" s="708"/>
    </row>
    <row r="11" spans="1:23" s="96" customFormat="1" ht="17.100000000000001" customHeight="1">
      <c r="A11" s="197"/>
      <c r="C11" s="152"/>
      <c r="D11" s="1246"/>
      <c r="E11" s="1411"/>
      <c r="F11" s="1413"/>
      <c r="G11" s="1246"/>
      <c r="H11" s="1246"/>
      <c r="I11" s="1246"/>
      <c r="J11" s="1407"/>
      <c r="K11" s="1246"/>
      <c r="L11" s="1246"/>
      <c r="M11" s="1246"/>
      <c r="N11" s="1404"/>
      <c r="O11" s="1246"/>
      <c r="P11" s="1029"/>
      <c r="Q11" s="706"/>
      <c r="R11" s="707" t="s">
        <v>629</v>
      </c>
      <c r="S11" s="703"/>
      <c r="T11" s="703"/>
      <c r="U11" s="703"/>
      <c r="V11" s="703"/>
      <c r="W11" s="708"/>
    </row>
    <row r="12" spans="1:23" s="96" customFormat="1" ht="17.100000000000001" customHeight="1">
      <c r="A12" s="197"/>
      <c r="C12" s="152"/>
      <c r="D12" s="1246"/>
      <c r="E12" s="1411"/>
      <c r="F12" s="1413"/>
      <c r="G12" s="1246"/>
      <c r="H12" s="1246"/>
      <c r="I12" s="1246"/>
      <c r="J12" s="1407"/>
      <c r="K12" s="1246"/>
      <c r="L12" s="706"/>
      <c r="M12" s="707"/>
      <c r="N12" s="707" t="s">
        <v>409</v>
      </c>
      <c r="O12" s="707"/>
      <c r="P12" s="707"/>
      <c r="Q12" s="707"/>
      <c r="R12" s="707"/>
      <c r="S12" s="703"/>
      <c r="T12" s="703"/>
      <c r="U12" s="703"/>
      <c r="V12" s="703"/>
      <c r="W12" s="708"/>
    </row>
    <row r="13" spans="1:23" s="96" customFormat="1" ht="17.25" customHeight="1">
      <c r="A13" s="197"/>
      <c r="C13" s="152"/>
      <c r="D13" s="1246"/>
      <c r="E13" s="1411"/>
      <c r="F13" s="1413"/>
      <c r="G13" s="1246"/>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5"/>
      <c r="E15" s="1414"/>
      <c r="F15" s="1399"/>
      <c r="G15" s="1401"/>
      <c r="H15" s="1245"/>
      <c r="I15" s="1245">
        <v>1</v>
      </c>
      <c r="J15" s="1406"/>
      <c r="K15" s="1292" t="s">
        <v>83</v>
      </c>
      <c r="L15" s="1260"/>
      <c r="M15" s="1260" t="s">
        <v>91</v>
      </c>
      <c r="N15" s="1409"/>
      <c r="O15" s="1292" t="s">
        <v>83</v>
      </c>
      <c r="P15" s="1260"/>
      <c r="Q15" s="1260" t="s">
        <v>91</v>
      </c>
      <c r="R15" s="1404"/>
      <c r="S15" s="1292" t="s">
        <v>83</v>
      </c>
      <c r="T15" s="1028"/>
      <c r="U15" s="1028" t="s">
        <v>91</v>
      </c>
      <c r="V15" s="1180"/>
      <c r="W15" s="288"/>
    </row>
    <row r="16" spans="1:23" s="704" customFormat="1" ht="16.5" customHeight="1">
      <c r="A16" s="710"/>
      <c r="B16" s="705"/>
      <c r="C16" s="709"/>
      <c r="D16" s="1405"/>
      <c r="E16" s="1414"/>
      <c r="F16" s="1399"/>
      <c r="G16" s="1401"/>
      <c r="H16" s="1245"/>
      <c r="I16" s="1245"/>
      <c r="J16" s="1406"/>
      <c r="K16" s="1292"/>
      <c r="L16" s="1260"/>
      <c r="M16" s="1260"/>
      <c r="N16" s="1409"/>
      <c r="O16" s="1292"/>
      <c r="P16" s="1260"/>
      <c r="Q16" s="1260"/>
      <c r="R16" s="1404"/>
      <c r="S16" s="1292"/>
      <c r="T16" s="1030"/>
      <c r="U16" s="706"/>
      <c r="V16" s="707" t="s">
        <v>630</v>
      </c>
      <c r="W16" s="708"/>
    </row>
    <row r="17" spans="1:36" ht="17.100000000000001" customHeight="1">
      <c r="A17" s="197"/>
      <c r="B17" s="96"/>
      <c r="C17" s="152"/>
      <c r="D17" s="1405"/>
      <c r="E17" s="1414"/>
      <c r="F17" s="1399"/>
      <c r="G17" s="1401"/>
      <c r="H17" s="1245"/>
      <c r="I17" s="1245"/>
      <c r="J17" s="1407"/>
      <c r="K17" s="1292"/>
      <c r="L17" s="1260"/>
      <c r="M17" s="1260"/>
      <c r="N17" s="1404"/>
      <c r="O17" s="1292"/>
      <c r="P17" s="1029"/>
      <c r="Q17" s="706"/>
      <c r="R17" s="707" t="s">
        <v>629</v>
      </c>
      <c r="S17" s="703"/>
      <c r="T17" s="703"/>
      <c r="U17" s="703"/>
      <c r="V17" s="703"/>
      <c r="W17" s="708"/>
    </row>
    <row r="18" spans="1:36" ht="17.100000000000001" customHeight="1">
      <c r="A18" s="197"/>
      <c r="B18" s="96"/>
      <c r="C18" s="152"/>
      <c r="D18" s="1405"/>
      <c r="E18" s="1414"/>
      <c r="F18" s="1399"/>
      <c r="G18" s="1401"/>
      <c r="H18" s="1245"/>
      <c r="I18" s="1245"/>
      <c r="J18" s="1407"/>
      <c r="K18" s="1292"/>
      <c r="L18" s="706"/>
      <c r="M18" s="707"/>
      <c r="N18" s="707" t="s">
        <v>409</v>
      </c>
      <c r="O18" s="707"/>
      <c r="P18" s="707"/>
      <c r="Q18" s="707"/>
      <c r="R18" s="707"/>
      <c r="S18" s="703"/>
      <c r="T18" s="703"/>
      <c r="U18" s="703"/>
      <c r="V18" s="703"/>
      <c r="W18" s="708"/>
    </row>
    <row r="19" spans="1:36" ht="17.100000000000001" customHeight="1">
      <c r="A19" s="197"/>
      <c r="B19" s="96"/>
      <c r="C19" s="152"/>
      <c r="D19" s="1405"/>
      <c r="E19" s="1414"/>
      <c r="F19" s="1399"/>
      <c r="G19" s="1401"/>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08" t="s">
        <v>296</v>
      </c>
      <c r="P27" s="1408"/>
      <c r="Q27" s="1408"/>
      <c r="R27" s="1336" t="s">
        <v>268</v>
      </c>
      <c r="S27" s="1336"/>
      <c r="T27" s="1336"/>
      <c r="U27" s="1313" t="s">
        <v>338</v>
      </c>
      <c r="W27" s="1402"/>
    </row>
    <row r="28" spans="1:36" ht="17.100000000000001" customHeight="1">
      <c r="O28" s="1337" t="s">
        <v>578</v>
      </c>
      <c r="P28" s="1337" t="s">
        <v>269</v>
      </c>
      <c r="Q28" s="1337"/>
      <c r="R28" s="1336"/>
      <c r="S28" s="1336"/>
      <c r="T28" s="1336"/>
      <c r="U28" s="1313"/>
      <c r="W28" s="1402"/>
    </row>
    <row r="29" spans="1:36" ht="37.5" customHeight="1">
      <c r="O29" s="1337"/>
      <c r="P29" s="98" t="s">
        <v>579</v>
      </c>
      <c r="Q29" s="98" t="s">
        <v>6</v>
      </c>
      <c r="R29" s="99" t="s">
        <v>272</v>
      </c>
      <c r="S29" s="1333" t="s">
        <v>271</v>
      </c>
      <c r="T29" s="1333"/>
      <c r="U29" s="1313"/>
      <c r="W29" s="1402"/>
    </row>
    <row r="30" spans="1:36" ht="17.100000000000001" customHeight="1">
      <c r="G30" s="150"/>
      <c r="H30" s="150"/>
      <c r="I30" s="150"/>
      <c r="J30" s="150"/>
      <c r="K30" s="150"/>
      <c r="L30" s="116"/>
      <c r="M30" s="404" t="s">
        <v>181</v>
      </c>
      <c r="N30" s="405"/>
      <c r="O30" s="1403"/>
      <c r="P30" s="1403"/>
      <c r="Q30" s="1403"/>
      <c r="R30" s="1403"/>
      <c r="S30" s="1403"/>
      <c r="T30" s="1403"/>
      <c r="U30" s="1403"/>
      <c r="V30" s="116"/>
      <c r="W30" s="116"/>
      <c r="X30" s="196"/>
      <c r="Y30" s="196"/>
      <c r="Z30" s="196"/>
      <c r="AA30" s="196"/>
      <c r="AB30" s="196"/>
      <c r="AC30" s="196"/>
      <c r="AD30" s="196"/>
      <c r="AE30" s="196"/>
      <c r="AF30" s="196"/>
      <c r="AG30" s="196"/>
      <c r="AH30" s="196"/>
      <c r="AI30" s="196"/>
      <c r="AJ30" s="196"/>
    </row>
    <row r="31" spans="1:36" s="492" customFormat="1" ht="22.5">
      <c r="A31" s="1284">
        <v>1</v>
      </c>
      <c r="B31" s="794"/>
      <c r="C31" s="794"/>
      <c r="D31" s="794"/>
      <c r="E31" s="795"/>
      <c r="F31" s="796"/>
      <c r="G31" s="796"/>
      <c r="H31" s="796"/>
      <c r="I31" s="797"/>
      <c r="J31" s="792"/>
      <c r="K31" s="799"/>
      <c r="L31" s="561">
        <f>mergeValue(A31)</f>
        <v>1</v>
      </c>
      <c r="M31" s="609" t="s">
        <v>19</v>
      </c>
      <c r="N31" s="614"/>
      <c r="O31" s="1381"/>
      <c r="P31" s="1382"/>
      <c r="Q31" s="1382"/>
      <c r="R31" s="1382"/>
      <c r="S31" s="1382"/>
      <c r="T31" s="1382"/>
      <c r="U31" s="1382"/>
      <c r="V31" s="1383"/>
      <c r="W31" s="1125"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4"/>
      <c r="B32" s="1284">
        <v>1</v>
      </c>
      <c r="C32" s="794"/>
      <c r="D32" s="794"/>
      <c r="E32" s="796"/>
      <c r="F32" s="796"/>
      <c r="G32" s="796"/>
      <c r="H32" s="796"/>
      <c r="I32" s="791"/>
      <c r="J32" s="790"/>
      <c r="K32" s="793"/>
      <c r="L32" s="561" t="str">
        <f>mergeValue(A32) &amp;"."&amp; mergeValue(B32)</f>
        <v>1.1</v>
      </c>
      <c r="M32" s="515" t="s">
        <v>15</v>
      </c>
      <c r="N32" s="614"/>
      <c r="O32" s="1381"/>
      <c r="P32" s="1382"/>
      <c r="Q32" s="1382"/>
      <c r="R32" s="1382"/>
      <c r="S32" s="1382"/>
      <c r="T32" s="1382"/>
      <c r="U32" s="1382"/>
      <c r="V32" s="1383"/>
      <c r="W32" s="1125"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4"/>
      <c r="B33" s="1284"/>
      <c r="C33" s="1284">
        <v>1</v>
      </c>
      <c r="D33" s="794"/>
      <c r="E33" s="796"/>
      <c r="F33" s="796"/>
      <c r="G33" s="796"/>
      <c r="H33" s="796"/>
      <c r="I33" s="798"/>
      <c r="J33" s="790"/>
      <c r="K33" s="793"/>
      <c r="L33" s="561" t="str">
        <f>mergeValue(A33) &amp;"."&amp; mergeValue(B33)&amp;"."&amp; mergeValue(C33)</f>
        <v>1.1.1</v>
      </c>
      <c r="M33" s="516" t="s">
        <v>7</v>
      </c>
      <c r="N33" s="614"/>
      <c r="O33" s="1381"/>
      <c r="P33" s="1382"/>
      <c r="Q33" s="1382"/>
      <c r="R33" s="1382"/>
      <c r="S33" s="1382"/>
      <c r="T33" s="1382"/>
      <c r="U33" s="1382"/>
      <c r="V33" s="1383"/>
      <c r="W33" s="1125"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4"/>
      <c r="B34" s="1284"/>
      <c r="C34" s="1284"/>
      <c r="D34" s="1284">
        <v>1</v>
      </c>
      <c r="E34" s="796"/>
      <c r="F34" s="796"/>
      <c r="G34" s="796"/>
      <c r="H34" s="796"/>
      <c r="I34" s="798"/>
      <c r="J34" s="790"/>
      <c r="K34" s="793"/>
      <c r="L34" s="561" t="str">
        <f>mergeValue(A34) &amp;"."&amp; mergeValue(B34)&amp;"."&amp; mergeValue(C34)&amp;"."&amp; mergeValue(D34)</f>
        <v>1.1.1.1</v>
      </c>
      <c r="M34" s="517" t="s">
        <v>21</v>
      </c>
      <c r="N34" s="614"/>
      <c r="O34" s="1381"/>
      <c r="P34" s="1382"/>
      <c r="Q34" s="1382"/>
      <c r="R34" s="1382"/>
      <c r="S34" s="1382"/>
      <c r="T34" s="1382"/>
      <c r="U34" s="1382"/>
      <c r="V34" s="1383"/>
      <c r="W34" s="1125"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4"/>
      <c r="B35" s="1284"/>
      <c r="C35" s="1284"/>
      <c r="D35" s="1284"/>
      <c r="E35" s="1284">
        <v>1</v>
      </c>
      <c r="F35" s="796"/>
      <c r="G35" s="796"/>
      <c r="H35" s="794">
        <v>1</v>
      </c>
      <c r="I35" s="1284">
        <v>1</v>
      </c>
      <c r="J35" s="796"/>
      <c r="K35" s="801"/>
      <c r="L35" s="561" t="str">
        <f>mergeValue(A35) &amp;"."&amp; mergeValue(B35)&amp;"."&amp; mergeValue(C35)&amp;"."&amp; mergeValue(D35)&amp;"."&amp; mergeValue(E35)</f>
        <v>1.1.1.1.1</v>
      </c>
      <c r="M35" s="523" t="s">
        <v>8</v>
      </c>
      <c r="N35" s="614"/>
      <c r="O35" s="1287"/>
      <c r="P35" s="1288"/>
      <c r="Q35" s="1288"/>
      <c r="R35" s="1288"/>
      <c r="S35" s="1288"/>
      <c r="T35" s="1288"/>
      <c r="U35" s="1288"/>
      <c r="V35" s="1289"/>
      <c r="W35" s="1125"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4"/>
      <c r="B36" s="1284"/>
      <c r="C36" s="1284"/>
      <c r="D36" s="1284"/>
      <c r="E36" s="1284"/>
      <c r="F36" s="1284">
        <v>1</v>
      </c>
      <c r="G36" s="794"/>
      <c r="H36" s="794"/>
      <c r="I36" s="1284"/>
      <c r="J36" s="1284">
        <v>1</v>
      </c>
      <c r="K36" s="802"/>
      <c r="L36" s="561" t="str">
        <f>mergeValue(A36) &amp;"."&amp; mergeValue(B36)&amp;"."&amp; mergeValue(C36)&amp;"."&amp; mergeValue(D36)&amp;"."&amp; mergeValue(E36)&amp;"."&amp; mergeValue(F36)</f>
        <v>1.1.1.1.1.1</v>
      </c>
      <c r="M36" s="524" t="s">
        <v>9</v>
      </c>
      <c r="N36" s="614"/>
      <c r="O36" s="1287"/>
      <c r="P36" s="1288"/>
      <c r="Q36" s="1288"/>
      <c r="R36" s="1288"/>
      <c r="S36" s="1288"/>
      <c r="T36" s="1288"/>
      <c r="U36" s="1288"/>
      <c r="V36" s="1289"/>
      <c r="W36" s="1125"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4"/>
      <c r="B37" s="1284"/>
      <c r="C37" s="1284"/>
      <c r="D37" s="1284"/>
      <c r="E37" s="1284"/>
      <c r="F37" s="1284"/>
      <c r="G37" s="794">
        <v>1</v>
      </c>
      <c r="H37" s="794"/>
      <c r="I37" s="1284"/>
      <c r="J37" s="1284"/>
      <c r="K37" s="802">
        <v>1</v>
      </c>
      <c r="L37" s="561" t="str">
        <f>mergeValue(A37) &amp;"."&amp; mergeValue(B37)&amp;"."&amp; mergeValue(C37)&amp;"."&amp; mergeValue(D37)&amp;"."&amp; mergeValue(E37)&amp;"."&amp; mergeValue(F37)&amp;"."&amp; mergeValue(G37)</f>
        <v>1.1.1.1.1.1.1</v>
      </c>
      <c r="M37" s="1010"/>
      <c r="N37" s="614"/>
      <c r="O37" s="531"/>
      <c r="P37" s="531"/>
      <c r="Q37" s="1034"/>
      <c r="R37" s="1291"/>
      <c r="S37" s="1292" t="s">
        <v>82</v>
      </c>
      <c r="T37" s="1291"/>
      <c r="U37" s="1292" t="s">
        <v>82</v>
      </c>
      <c r="V37" s="531"/>
      <c r="W37" s="1302"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4"/>
      <c r="B38" s="1284"/>
      <c r="C38" s="1284"/>
      <c r="D38" s="1284"/>
      <c r="E38" s="1284"/>
      <c r="F38" s="1284"/>
      <c r="G38" s="794"/>
      <c r="H38" s="794"/>
      <c r="I38" s="1284"/>
      <c r="J38" s="1284"/>
      <c r="K38" s="802"/>
      <c r="L38" s="568"/>
      <c r="M38" s="614"/>
      <c r="N38" s="614"/>
      <c r="O38" s="531"/>
      <c r="P38" s="531"/>
      <c r="Q38" s="552" t="str">
        <f>R37 &amp; "-" &amp; T37</f>
        <v>-</v>
      </c>
      <c r="R38" s="1291"/>
      <c r="S38" s="1292"/>
      <c r="T38" s="1291"/>
      <c r="U38" s="1292"/>
      <c r="V38" s="531"/>
      <c r="W38" s="1303"/>
      <c r="X38" s="553"/>
      <c r="Y38" s="557"/>
      <c r="Z38" s="557" t="str">
        <f t="shared" si="0"/>
        <v/>
      </c>
      <c r="AA38" s="557"/>
      <c r="AB38" s="557"/>
      <c r="AC38" s="557"/>
      <c r="AD38" s="553"/>
      <c r="AE38" s="553"/>
      <c r="AF38" s="553"/>
      <c r="AG38" s="553"/>
      <c r="AH38" s="553"/>
      <c r="AI38" s="553"/>
      <c r="AJ38" s="553"/>
    </row>
    <row r="39" spans="1:36" s="492" customFormat="1" ht="15" customHeight="1">
      <c r="A39" s="1284"/>
      <c r="B39" s="1284"/>
      <c r="C39" s="1284"/>
      <c r="D39" s="1284"/>
      <c r="E39" s="1284"/>
      <c r="F39" s="1284"/>
      <c r="G39" s="796"/>
      <c r="H39" s="794"/>
      <c r="I39" s="1284"/>
      <c r="J39" s="1284"/>
      <c r="K39" s="801"/>
      <c r="L39" s="507"/>
      <c r="M39" s="526" t="s">
        <v>24</v>
      </c>
      <c r="N39" s="533"/>
      <c r="O39" s="533"/>
      <c r="P39" s="533"/>
      <c r="Q39" s="533"/>
      <c r="R39" s="533"/>
      <c r="S39" s="533"/>
      <c r="T39" s="533"/>
      <c r="U39" s="533"/>
      <c r="V39" s="529"/>
      <c r="W39" s="1304"/>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4"/>
      <c r="B40" s="1284"/>
      <c r="C40" s="1284"/>
      <c r="D40" s="1284"/>
      <c r="E40" s="1284"/>
      <c r="F40" s="796"/>
      <c r="G40" s="796"/>
      <c r="H40" s="794"/>
      <c r="I40" s="1284"/>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4"/>
      <c r="B41" s="1284"/>
      <c r="C41" s="1284"/>
      <c r="D41" s="1284"/>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4"/>
      <c r="B42" s="1284"/>
      <c r="C42" s="1284"/>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4"/>
      <c r="B43" s="1284"/>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4"/>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4">
        <v>1</v>
      </c>
      <c r="B49" s="812"/>
      <c r="C49" s="812"/>
      <c r="D49" s="812"/>
      <c r="E49" s="813"/>
      <c r="F49" s="814"/>
      <c r="G49" s="814"/>
      <c r="H49" s="814"/>
      <c r="I49" s="815"/>
      <c r="J49" s="810"/>
      <c r="K49" s="817"/>
      <c r="L49" s="561">
        <f>mergeValue(A49)</f>
        <v>1</v>
      </c>
      <c r="M49" s="609" t="s">
        <v>19</v>
      </c>
      <c r="N49" s="614"/>
      <c r="O49" s="1381"/>
      <c r="P49" s="1382"/>
      <c r="Q49" s="1382"/>
      <c r="R49" s="1382"/>
      <c r="S49" s="1382"/>
      <c r="T49" s="1382"/>
      <c r="U49" s="1382"/>
      <c r="V49" s="1383"/>
      <c r="W49" s="1125"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4"/>
      <c r="B50" s="1284">
        <v>1</v>
      </c>
      <c r="C50" s="812"/>
      <c r="D50" s="812"/>
      <c r="E50" s="814"/>
      <c r="F50" s="814"/>
      <c r="G50" s="814"/>
      <c r="H50" s="814"/>
      <c r="I50" s="809"/>
      <c r="J50" s="808"/>
      <c r="K50" s="811"/>
      <c r="L50" s="561" t="str">
        <f>mergeValue(A50) &amp;"."&amp; mergeValue(B50)</f>
        <v>1.1</v>
      </c>
      <c r="M50" s="515" t="s">
        <v>15</v>
      </c>
      <c r="N50" s="614"/>
      <c r="O50" s="1381"/>
      <c r="P50" s="1382"/>
      <c r="Q50" s="1382"/>
      <c r="R50" s="1382"/>
      <c r="S50" s="1382"/>
      <c r="T50" s="1382"/>
      <c r="U50" s="1382"/>
      <c r="V50" s="1383"/>
      <c r="W50" s="1125"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4"/>
      <c r="B51" s="1284"/>
      <c r="C51" s="1284">
        <v>1</v>
      </c>
      <c r="D51" s="812"/>
      <c r="E51" s="814"/>
      <c r="F51" s="814"/>
      <c r="G51" s="814"/>
      <c r="H51" s="814"/>
      <c r="I51" s="816"/>
      <c r="J51" s="808"/>
      <c r="K51" s="811"/>
      <c r="L51" s="561" t="str">
        <f>mergeValue(A51) &amp;"."&amp; mergeValue(B51)&amp;"."&amp; mergeValue(C51)</f>
        <v>1.1.1</v>
      </c>
      <c r="M51" s="516" t="s">
        <v>7</v>
      </c>
      <c r="N51" s="614"/>
      <c r="O51" s="1381"/>
      <c r="P51" s="1382"/>
      <c r="Q51" s="1382"/>
      <c r="R51" s="1382"/>
      <c r="S51" s="1382"/>
      <c r="T51" s="1382"/>
      <c r="U51" s="1382"/>
      <c r="V51" s="1383"/>
      <c r="W51" s="1125"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4"/>
      <c r="B52" s="1284"/>
      <c r="C52" s="1284"/>
      <c r="D52" s="1284">
        <v>1</v>
      </c>
      <c r="E52" s="814"/>
      <c r="F52" s="814"/>
      <c r="G52" s="814"/>
      <c r="H52" s="814"/>
      <c r="I52" s="816"/>
      <c r="J52" s="808"/>
      <c r="K52" s="811"/>
      <c r="L52" s="561" t="str">
        <f>mergeValue(A52) &amp;"."&amp; mergeValue(B52)&amp;"."&amp; mergeValue(C52)&amp;"."&amp; mergeValue(D52)</f>
        <v>1.1.1.1</v>
      </c>
      <c r="M52" s="517" t="s">
        <v>21</v>
      </c>
      <c r="N52" s="614"/>
      <c r="O52" s="1381"/>
      <c r="P52" s="1382"/>
      <c r="Q52" s="1382"/>
      <c r="R52" s="1382"/>
      <c r="S52" s="1382"/>
      <c r="T52" s="1382"/>
      <c r="U52" s="1382"/>
      <c r="V52" s="1383"/>
      <c r="W52" s="1125"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4"/>
      <c r="B53" s="1284"/>
      <c r="C53" s="1284"/>
      <c r="D53" s="1284"/>
      <c r="E53" s="1284">
        <v>1</v>
      </c>
      <c r="F53" s="814"/>
      <c r="G53" s="814"/>
      <c r="H53" s="812">
        <v>1</v>
      </c>
      <c r="I53" s="1284">
        <v>1</v>
      </c>
      <c r="J53" s="814"/>
      <c r="K53" s="819"/>
      <c r="L53" s="561" t="str">
        <f>mergeValue(A53) &amp;"."&amp; mergeValue(B53)&amp;"."&amp; mergeValue(C53)&amp;"."&amp; mergeValue(D53)&amp;"."&amp; mergeValue(E53)</f>
        <v>1.1.1.1.1</v>
      </c>
      <c r="M53" s="523" t="s">
        <v>8</v>
      </c>
      <c r="N53" s="614"/>
      <c r="O53" s="1287"/>
      <c r="P53" s="1288"/>
      <c r="Q53" s="1288"/>
      <c r="R53" s="1288"/>
      <c r="S53" s="1288"/>
      <c r="T53" s="1288"/>
      <c r="U53" s="1288"/>
      <c r="V53" s="1289"/>
      <c r="W53" s="1125"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4"/>
      <c r="B54" s="1284"/>
      <c r="C54" s="1284"/>
      <c r="D54" s="1284"/>
      <c r="E54" s="1284"/>
      <c r="F54" s="1284">
        <v>1</v>
      </c>
      <c r="G54" s="812"/>
      <c r="H54" s="812"/>
      <c r="I54" s="1284"/>
      <c r="J54" s="1284">
        <v>1</v>
      </c>
      <c r="K54" s="820"/>
      <c r="L54" s="561" t="str">
        <f>mergeValue(A54) &amp;"."&amp; mergeValue(B54)&amp;"."&amp; mergeValue(C54)&amp;"."&amp; mergeValue(D54)&amp;"."&amp; mergeValue(E54)&amp;"."&amp; mergeValue(F54)</f>
        <v>1.1.1.1.1.1</v>
      </c>
      <c r="M54" s="524" t="s">
        <v>9</v>
      </c>
      <c r="N54" s="614"/>
      <c r="O54" s="1287"/>
      <c r="P54" s="1288"/>
      <c r="Q54" s="1288"/>
      <c r="R54" s="1288"/>
      <c r="S54" s="1288"/>
      <c r="T54" s="1288"/>
      <c r="U54" s="1288"/>
      <c r="V54" s="1289"/>
      <c r="W54" s="1125"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4"/>
      <c r="B55" s="1284"/>
      <c r="C55" s="1284"/>
      <c r="D55" s="1284"/>
      <c r="E55" s="1284"/>
      <c r="F55" s="1284"/>
      <c r="G55" s="812">
        <v>1</v>
      </c>
      <c r="H55" s="812"/>
      <c r="I55" s="1284"/>
      <c r="J55" s="1284"/>
      <c r="K55" s="820">
        <v>1</v>
      </c>
      <c r="L55" s="561" t="str">
        <f>mergeValue(A55) &amp;"."&amp; mergeValue(B55)&amp;"."&amp; mergeValue(C55)&amp;"."&amp; mergeValue(D55)&amp;"."&amp; mergeValue(E55)&amp;"."&amp; mergeValue(F55)&amp;"."&amp; mergeValue(G55)</f>
        <v>1.1.1.1.1.1.1</v>
      </c>
      <c r="M55" s="1010"/>
      <c r="N55" s="614"/>
      <c r="O55" s="531"/>
      <c r="P55" s="531"/>
      <c r="Q55" s="1034"/>
      <c r="R55" s="1291"/>
      <c r="S55" s="1292" t="s">
        <v>82</v>
      </c>
      <c r="T55" s="1291"/>
      <c r="U55" s="1292" t="s">
        <v>82</v>
      </c>
      <c r="V55" s="531"/>
      <c r="W55" s="1302"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4"/>
      <c r="B56" s="1284"/>
      <c r="C56" s="1284"/>
      <c r="D56" s="1284"/>
      <c r="E56" s="1284"/>
      <c r="F56" s="1284"/>
      <c r="G56" s="812"/>
      <c r="H56" s="812"/>
      <c r="I56" s="1284"/>
      <c r="J56" s="1284"/>
      <c r="K56" s="820"/>
      <c r="L56" s="568"/>
      <c r="M56" s="614"/>
      <c r="N56" s="614"/>
      <c r="O56" s="531"/>
      <c r="P56" s="531"/>
      <c r="Q56" s="552" t="str">
        <f>R55 &amp; "-" &amp; T55</f>
        <v>-</v>
      </c>
      <c r="R56" s="1291"/>
      <c r="S56" s="1292"/>
      <c r="T56" s="1291"/>
      <c r="U56" s="1292"/>
      <c r="V56" s="531"/>
      <c r="W56" s="1303"/>
      <c r="X56" s="553"/>
      <c r="Y56" s="557"/>
      <c r="Z56" s="557" t="str">
        <f t="shared" si="1"/>
        <v/>
      </c>
      <c r="AA56" s="557"/>
      <c r="AB56" s="557"/>
      <c r="AC56" s="557"/>
      <c r="AD56" s="553"/>
      <c r="AE56" s="553"/>
      <c r="AF56" s="553"/>
      <c r="AG56" s="553"/>
      <c r="AH56" s="553"/>
      <c r="AI56" s="553"/>
      <c r="AJ56" s="553"/>
    </row>
    <row r="57" spans="1:36" s="492" customFormat="1" ht="15" customHeight="1">
      <c r="A57" s="1284"/>
      <c r="B57" s="1284"/>
      <c r="C57" s="1284"/>
      <c r="D57" s="1284"/>
      <c r="E57" s="1284"/>
      <c r="F57" s="1284"/>
      <c r="G57" s="814"/>
      <c r="H57" s="812"/>
      <c r="I57" s="1284"/>
      <c r="J57" s="1284"/>
      <c r="K57" s="819"/>
      <c r="L57" s="507"/>
      <c r="M57" s="526" t="s">
        <v>24</v>
      </c>
      <c r="N57" s="533"/>
      <c r="O57" s="533"/>
      <c r="P57" s="533"/>
      <c r="Q57" s="533"/>
      <c r="R57" s="533"/>
      <c r="S57" s="533"/>
      <c r="T57" s="533"/>
      <c r="U57" s="533"/>
      <c r="V57" s="529"/>
      <c r="W57" s="1304"/>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4"/>
      <c r="B58" s="1284"/>
      <c r="C58" s="1284"/>
      <c r="D58" s="1284"/>
      <c r="E58" s="1284"/>
      <c r="F58" s="814"/>
      <c r="G58" s="814"/>
      <c r="H58" s="812"/>
      <c r="I58" s="1284"/>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4"/>
      <c r="B59" s="1284"/>
      <c r="C59" s="1284"/>
      <c r="D59" s="1284"/>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4"/>
      <c r="B60" s="1284"/>
      <c r="C60" s="1284"/>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4"/>
      <c r="B61" s="1284"/>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4"/>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4">
        <v>1</v>
      </c>
      <c r="B67" s="830"/>
      <c r="C67" s="830"/>
      <c r="D67" s="830"/>
      <c r="E67" s="831"/>
      <c r="F67" s="832"/>
      <c r="G67" s="832"/>
      <c r="H67" s="832"/>
      <c r="I67" s="833"/>
      <c r="J67" s="828"/>
      <c r="K67" s="835"/>
      <c r="L67" s="561">
        <f>mergeValue(A67)</f>
        <v>1</v>
      </c>
      <c r="M67" s="609" t="s">
        <v>19</v>
      </c>
      <c r="N67" s="614"/>
      <c r="O67" s="1381"/>
      <c r="P67" s="1382"/>
      <c r="Q67" s="1382"/>
      <c r="R67" s="1382"/>
      <c r="S67" s="1382"/>
      <c r="T67" s="1382"/>
      <c r="U67" s="1382"/>
      <c r="V67" s="1383"/>
      <c r="W67" s="1125"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4"/>
      <c r="B68" s="1284">
        <v>1</v>
      </c>
      <c r="C68" s="830"/>
      <c r="D68" s="830"/>
      <c r="E68" s="832"/>
      <c r="F68" s="832"/>
      <c r="G68" s="832"/>
      <c r="H68" s="832"/>
      <c r="I68" s="827"/>
      <c r="J68" s="826"/>
      <c r="K68" s="829"/>
      <c r="L68" s="561" t="str">
        <f>mergeValue(A68) &amp;"."&amp; mergeValue(B68)</f>
        <v>1.1</v>
      </c>
      <c r="M68" s="515" t="s">
        <v>15</v>
      </c>
      <c r="N68" s="614"/>
      <c r="O68" s="1381"/>
      <c r="P68" s="1382"/>
      <c r="Q68" s="1382"/>
      <c r="R68" s="1382"/>
      <c r="S68" s="1382"/>
      <c r="T68" s="1382"/>
      <c r="U68" s="1382"/>
      <c r="V68" s="1383"/>
      <c r="W68" s="1125"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4"/>
      <c r="B69" s="1284"/>
      <c r="C69" s="1284">
        <v>1</v>
      </c>
      <c r="D69" s="830"/>
      <c r="E69" s="832"/>
      <c r="F69" s="832"/>
      <c r="G69" s="832"/>
      <c r="H69" s="832"/>
      <c r="I69" s="834"/>
      <c r="J69" s="826"/>
      <c r="K69" s="829"/>
      <c r="L69" s="561" t="str">
        <f>mergeValue(A69) &amp;"."&amp; mergeValue(B69)&amp;"."&amp; mergeValue(C69)</f>
        <v>1.1.1</v>
      </c>
      <c r="M69" s="516" t="s">
        <v>7</v>
      </c>
      <c r="N69" s="614"/>
      <c r="O69" s="1381"/>
      <c r="P69" s="1382"/>
      <c r="Q69" s="1382"/>
      <c r="R69" s="1382"/>
      <c r="S69" s="1382"/>
      <c r="T69" s="1382"/>
      <c r="U69" s="1382"/>
      <c r="V69" s="1383"/>
      <c r="W69" s="1125"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4"/>
      <c r="B70" s="1284"/>
      <c r="C70" s="1284"/>
      <c r="D70" s="1284">
        <v>1</v>
      </c>
      <c r="E70" s="832"/>
      <c r="F70" s="832"/>
      <c r="G70" s="832"/>
      <c r="H70" s="832"/>
      <c r="I70" s="834"/>
      <c r="J70" s="826"/>
      <c r="K70" s="829"/>
      <c r="L70" s="561" t="str">
        <f>mergeValue(A70) &amp;"."&amp; mergeValue(B70)&amp;"."&amp; mergeValue(C70)&amp;"."&amp; mergeValue(D70)</f>
        <v>1.1.1.1</v>
      </c>
      <c r="M70" s="517" t="s">
        <v>21</v>
      </c>
      <c r="N70" s="614"/>
      <c r="O70" s="1381"/>
      <c r="P70" s="1382"/>
      <c r="Q70" s="1382"/>
      <c r="R70" s="1382"/>
      <c r="S70" s="1382"/>
      <c r="T70" s="1382"/>
      <c r="U70" s="1382"/>
      <c r="V70" s="1383"/>
      <c r="W70" s="1125"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4"/>
      <c r="B71" s="1284"/>
      <c r="C71" s="1284"/>
      <c r="D71" s="1284"/>
      <c r="E71" s="1284">
        <v>1</v>
      </c>
      <c r="F71" s="832"/>
      <c r="G71" s="832"/>
      <c r="H71" s="830">
        <v>1</v>
      </c>
      <c r="I71" s="1284">
        <v>1</v>
      </c>
      <c r="J71" s="832"/>
      <c r="K71" s="837"/>
      <c r="L71" s="561" t="str">
        <f>mergeValue(A71) &amp;"."&amp; mergeValue(B71)&amp;"."&amp; mergeValue(C71)&amp;"."&amp; mergeValue(D71)&amp;"."&amp; mergeValue(E71)</f>
        <v>1.1.1.1.1</v>
      </c>
      <c r="M71" s="523" t="s">
        <v>8</v>
      </c>
      <c r="N71" s="614"/>
      <c r="O71" s="1287"/>
      <c r="P71" s="1288"/>
      <c r="Q71" s="1288"/>
      <c r="R71" s="1288"/>
      <c r="S71" s="1288"/>
      <c r="T71" s="1288"/>
      <c r="U71" s="1288"/>
      <c r="V71" s="1289"/>
      <c r="W71" s="1125"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4"/>
      <c r="B72" s="1284"/>
      <c r="C72" s="1284"/>
      <c r="D72" s="1284"/>
      <c r="E72" s="1284"/>
      <c r="F72" s="1284">
        <v>1</v>
      </c>
      <c r="G72" s="830"/>
      <c r="H72" s="830"/>
      <c r="I72" s="1284"/>
      <c r="J72" s="1284">
        <v>1</v>
      </c>
      <c r="K72" s="838"/>
      <c r="L72" s="561" t="str">
        <f>mergeValue(A72) &amp;"."&amp; mergeValue(B72)&amp;"."&amp; mergeValue(C72)&amp;"."&amp; mergeValue(D72)&amp;"."&amp; mergeValue(E72)&amp;"."&amp; mergeValue(F72)</f>
        <v>1.1.1.1.1.1</v>
      </c>
      <c r="M72" s="524" t="s">
        <v>9</v>
      </c>
      <c r="N72" s="614"/>
      <c r="O72" s="1287"/>
      <c r="P72" s="1288"/>
      <c r="Q72" s="1288"/>
      <c r="R72" s="1288"/>
      <c r="S72" s="1288"/>
      <c r="T72" s="1288"/>
      <c r="U72" s="1288"/>
      <c r="V72" s="1289"/>
      <c r="W72" s="1125"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4"/>
      <c r="B73" s="1284"/>
      <c r="C73" s="1284"/>
      <c r="D73" s="1284"/>
      <c r="E73" s="1284"/>
      <c r="F73" s="1284"/>
      <c r="G73" s="830">
        <v>1</v>
      </c>
      <c r="H73" s="830"/>
      <c r="I73" s="1284"/>
      <c r="J73" s="1284"/>
      <c r="K73" s="838">
        <v>1</v>
      </c>
      <c r="L73" s="561" t="str">
        <f>mergeValue(A73) &amp;"."&amp; mergeValue(B73)&amp;"."&amp; mergeValue(C73)&amp;"."&amp; mergeValue(D73)&amp;"."&amp; mergeValue(E73)&amp;"."&amp; mergeValue(F73)&amp;"."&amp; mergeValue(G73)</f>
        <v>1.1.1.1.1.1.1</v>
      </c>
      <c r="M73" s="1010"/>
      <c r="N73" s="614"/>
      <c r="O73" s="531"/>
      <c r="P73" s="531"/>
      <c r="Q73" s="1034"/>
      <c r="R73" s="1291"/>
      <c r="S73" s="1292" t="s">
        <v>82</v>
      </c>
      <c r="T73" s="1291"/>
      <c r="U73" s="1292" t="s">
        <v>82</v>
      </c>
      <c r="V73" s="531"/>
      <c r="W73" s="1302"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4"/>
      <c r="B74" s="1284"/>
      <c r="C74" s="1284"/>
      <c r="D74" s="1284"/>
      <c r="E74" s="1284"/>
      <c r="F74" s="1284"/>
      <c r="G74" s="830"/>
      <c r="H74" s="830"/>
      <c r="I74" s="1284"/>
      <c r="J74" s="1284"/>
      <c r="K74" s="838"/>
      <c r="L74" s="568"/>
      <c r="M74" s="614"/>
      <c r="N74" s="614"/>
      <c r="O74" s="531"/>
      <c r="P74" s="531"/>
      <c r="Q74" s="552" t="str">
        <f>R73 &amp; "-" &amp; T73</f>
        <v>-</v>
      </c>
      <c r="R74" s="1291"/>
      <c r="S74" s="1292"/>
      <c r="T74" s="1291"/>
      <c r="U74" s="1292"/>
      <c r="V74" s="531"/>
      <c r="W74" s="1303"/>
      <c r="X74" s="553"/>
      <c r="Y74" s="557"/>
      <c r="Z74" s="557" t="str">
        <f t="shared" si="2"/>
        <v/>
      </c>
      <c r="AA74" s="557"/>
      <c r="AB74" s="557"/>
      <c r="AC74" s="557"/>
      <c r="AD74" s="553"/>
      <c r="AE74" s="553"/>
      <c r="AF74" s="553"/>
      <c r="AG74" s="553"/>
      <c r="AH74" s="553"/>
      <c r="AI74" s="553"/>
      <c r="AJ74" s="553"/>
    </row>
    <row r="75" spans="1:36" s="492" customFormat="1" ht="15" customHeight="1">
      <c r="A75" s="1284"/>
      <c r="B75" s="1284"/>
      <c r="C75" s="1284"/>
      <c r="D75" s="1284"/>
      <c r="E75" s="1284"/>
      <c r="F75" s="1284"/>
      <c r="G75" s="832"/>
      <c r="H75" s="830"/>
      <c r="I75" s="1284"/>
      <c r="J75" s="1284"/>
      <c r="K75" s="837"/>
      <c r="L75" s="507"/>
      <c r="M75" s="526" t="s">
        <v>24</v>
      </c>
      <c r="N75" s="533"/>
      <c r="O75" s="533"/>
      <c r="P75" s="533"/>
      <c r="Q75" s="533"/>
      <c r="R75" s="533"/>
      <c r="S75" s="533"/>
      <c r="T75" s="533"/>
      <c r="U75" s="533"/>
      <c r="V75" s="529"/>
      <c r="W75" s="1304"/>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4"/>
      <c r="B76" s="1284"/>
      <c r="C76" s="1284"/>
      <c r="D76" s="1284"/>
      <c r="E76" s="1284"/>
      <c r="F76" s="832"/>
      <c r="G76" s="832"/>
      <c r="H76" s="830"/>
      <c r="I76" s="1284"/>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4"/>
      <c r="B77" s="1284"/>
      <c r="C77" s="1284"/>
      <c r="D77" s="1284"/>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4"/>
      <c r="B78" s="1284"/>
      <c r="C78" s="1284"/>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4"/>
      <c r="B79" s="1284"/>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4"/>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43"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43" ht="18.75" customHeight="1">
      <c r="X82" s="196"/>
      <c r="Y82" s="196"/>
      <c r="Z82" s="196"/>
      <c r="AA82" s="196"/>
      <c r="AB82" s="196"/>
      <c r="AC82" s="196"/>
      <c r="AD82" s="196"/>
      <c r="AE82" s="196"/>
      <c r="AF82" s="196"/>
      <c r="AG82" s="196"/>
      <c r="AH82" s="196"/>
      <c r="AI82" s="196"/>
      <c r="AJ82" s="196"/>
    </row>
    <row r="83" spans="1:43"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43"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43" s="492" customFormat="1" ht="22.5">
      <c r="A85" s="1284">
        <v>1</v>
      </c>
      <c r="B85" s="866"/>
      <c r="C85" s="866"/>
      <c r="D85" s="866"/>
      <c r="E85" s="867"/>
      <c r="F85" s="868"/>
      <c r="G85" s="866"/>
      <c r="H85" s="866"/>
      <c r="I85" s="869"/>
      <c r="J85" s="864"/>
      <c r="K85" s="873">
        <v>1</v>
      </c>
      <c r="L85" s="561">
        <f>mergeValue(A85)</f>
        <v>1</v>
      </c>
      <c r="M85" s="609" t="s">
        <v>19</v>
      </c>
      <c r="N85" s="548"/>
      <c r="O85" s="1386"/>
      <c r="P85" s="1387"/>
      <c r="Q85" s="1387"/>
      <c r="R85" s="1387"/>
      <c r="S85" s="1387"/>
      <c r="T85" s="1387"/>
      <c r="U85" s="1387"/>
      <c r="V85" s="1387"/>
      <c r="W85" s="1387"/>
      <c r="X85" s="1387"/>
      <c r="Y85" s="1387"/>
      <c r="Z85" s="1387"/>
      <c r="AA85" s="1387"/>
      <c r="AB85" s="1387"/>
      <c r="AC85" s="1388"/>
      <c r="AD85" s="1125" t="s">
        <v>718</v>
      </c>
      <c r="AE85" s="553"/>
      <c r="AF85" s="553"/>
      <c r="AG85" s="553"/>
      <c r="AH85" s="553"/>
      <c r="AI85" s="553"/>
      <c r="AJ85" s="553"/>
      <c r="AK85" s="553"/>
      <c r="AL85" s="553"/>
      <c r="AM85" s="553"/>
      <c r="AN85" s="553"/>
      <c r="AO85" s="553"/>
      <c r="AP85" s="553"/>
    </row>
    <row r="86" spans="1:43" s="492" customFormat="1" ht="22.5">
      <c r="A86" s="1284"/>
      <c r="B86" s="1284">
        <v>1</v>
      </c>
      <c r="C86" s="866"/>
      <c r="D86" s="866"/>
      <c r="E86" s="868"/>
      <c r="F86" s="868"/>
      <c r="G86" s="866"/>
      <c r="H86" s="866"/>
      <c r="I86" s="863"/>
      <c r="J86" s="862"/>
      <c r="K86" s="873">
        <v>1</v>
      </c>
      <c r="L86" s="561" t="str">
        <f>mergeValue(A86) &amp;"."&amp; mergeValue(B86)</f>
        <v>1.1</v>
      </c>
      <c r="M86" s="515" t="s">
        <v>15</v>
      </c>
      <c r="N86" s="548"/>
      <c r="O86" s="1386"/>
      <c r="P86" s="1387"/>
      <c r="Q86" s="1387"/>
      <c r="R86" s="1387"/>
      <c r="S86" s="1387"/>
      <c r="T86" s="1387"/>
      <c r="U86" s="1387"/>
      <c r="V86" s="1387"/>
      <c r="W86" s="1387"/>
      <c r="X86" s="1387"/>
      <c r="Y86" s="1387"/>
      <c r="Z86" s="1387"/>
      <c r="AA86" s="1387"/>
      <c r="AB86" s="1387"/>
      <c r="AC86" s="1388"/>
      <c r="AD86" s="1125" t="s">
        <v>459</v>
      </c>
      <c r="AE86" s="553"/>
      <c r="AF86" s="553"/>
      <c r="AG86" s="553"/>
      <c r="AH86" s="553"/>
      <c r="AI86" s="553"/>
      <c r="AJ86" s="553"/>
      <c r="AK86" s="553"/>
      <c r="AL86" s="553"/>
      <c r="AM86" s="553"/>
      <c r="AN86" s="553"/>
      <c r="AO86" s="553"/>
      <c r="AP86" s="553"/>
    </row>
    <row r="87" spans="1:43" s="492" customFormat="1" ht="22.5">
      <c r="A87" s="1284"/>
      <c r="B87" s="1284"/>
      <c r="C87" s="1284">
        <v>1</v>
      </c>
      <c r="D87" s="866"/>
      <c r="E87" s="868"/>
      <c r="F87" s="868"/>
      <c r="G87" s="866"/>
      <c r="H87" s="866"/>
      <c r="I87" s="870"/>
      <c r="J87" s="862"/>
      <c r="K87" s="873">
        <v>1</v>
      </c>
      <c r="L87" s="561" t="str">
        <f>mergeValue(A87) &amp;"."&amp; mergeValue(B87)&amp;"."&amp; mergeValue(C87)</f>
        <v>1.1.1</v>
      </c>
      <c r="M87" s="516" t="s">
        <v>7</v>
      </c>
      <c r="N87" s="548"/>
      <c r="O87" s="1386"/>
      <c r="P87" s="1387"/>
      <c r="Q87" s="1387"/>
      <c r="R87" s="1387"/>
      <c r="S87" s="1387"/>
      <c r="T87" s="1387"/>
      <c r="U87" s="1387"/>
      <c r="V87" s="1387"/>
      <c r="W87" s="1387"/>
      <c r="X87" s="1387"/>
      <c r="Y87" s="1387"/>
      <c r="Z87" s="1387"/>
      <c r="AA87" s="1387"/>
      <c r="AB87" s="1387"/>
      <c r="AC87" s="1388"/>
      <c r="AD87" s="1125" t="s">
        <v>600</v>
      </c>
      <c r="AE87" s="553"/>
      <c r="AF87" s="553"/>
      <c r="AG87" s="553"/>
      <c r="AH87" s="553"/>
      <c r="AI87" s="553"/>
      <c r="AJ87" s="553"/>
      <c r="AK87" s="553"/>
      <c r="AL87" s="553"/>
      <c r="AM87" s="553"/>
      <c r="AN87" s="553"/>
      <c r="AO87" s="553"/>
      <c r="AP87" s="553"/>
    </row>
    <row r="88" spans="1:43" s="492" customFormat="1" ht="22.5">
      <c r="A88" s="1284"/>
      <c r="B88" s="1284"/>
      <c r="C88" s="1284"/>
      <c r="D88" s="1284">
        <v>1</v>
      </c>
      <c r="E88" s="868"/>
      <c r="F88" s="868"/>
      <c r="G88" s="866"/>
      <c r="H88" s="866"/>
      <c r="I88" s="1284">
        <v>1</v>
      </c>
      <c r="J88" s="862"/>
      <c r="K88" s="873">
        <v>1</v>
      </c>
      <c r="L88" s="561" t="str">
        <f>mergeValue(A88) &amp;"."&amp; mergeValue(B88)&amp;"."&amp; mergeValue(C88)&amp;"."&amp; mergeValue(D88)</f>
        <v>1.1.1.1</v>
      </c>
      <c r="M88" s="517" t="s">
        <v>21</v>
      </c>
      <c r="N88" s="548"/>
      <c r="O88" s="1386"/>
      <c r="P88" s="1387"/>
      <c r="Q88" s="1387"/>
      <c r="R88" s="1387"/>
      <c r="S88" s="1387"/>
      <c r="T88" s="1387"/>
      <c r="U88" s="1387"/>
      <c r="V88" s="1387"/>
      <c r="W88" s="1387"/>
      <c r="X88" s="1387"/>
      <c r="Y88" s="1387"/>
      <c r="Z88" s="1387"/>
      <c r="AA88" s="1387"/>
      <c r="AB88" s="1387"/>
      <c r="AC88" s="1388"/>
      <c r="AD88" s="1125" t="s">
        <v>601</v>
      </c>
      <c r="AE88" s="553"/>
      <c r="AF88" s="553"/>
      <c r="AG88" s="553"/>
      <c r="AH88" s="553"/>
      <c r="AI88" s="553"/>
      <c r="AJ88" s="553"/>
      <c r="AK88" s="553"/>
      <c r="AL88" s="553"/>
      <c r="AM88" s="553"/>
      <c r="AN88" s="553"/>
      <c r="AO88" s="553"/>
      <c r="AP88" s="553"/>
    </row>
    <row r="89" spans="1:43" s="492" customFormat="1" ht="11.25" hidden="1" customHeight="1">
      <c r="A89" s="1284"/>
      <c r="B89" s="1284"/>
      <c r="C89" s="1284"/>
      <c r="D89" s="1284"/>
      <c r="E89" s="1284">
        <v>1</v>
      </c>
      <c r="F89" s="868"/>
      <c r="G89" s="866"/>
      <c r="H89" s="866"/>
      <c r="I89" s="1284"/>
      <c r="J89" s="868"/>
      <c r="K89" s="873">
        <v>1</v>
      </c>
      <c r="L89" s="561"/>
      <c r="M89" s="523"/>
      <c r="N89" s="549"/>
      <c r="O89" s="1417"/>
      <c r="P89" s="1420"/>
      <c r="Q89" s="1420"/>
      <c r="R89" s="1420"/>
      <c r="S89" s="1420"/>
      <c r="T89" s="1420"/>
      <c r="U89" s="1420"/>
      <c r="V89" s="1420"/>
      <c r="W89" s="1420"/>
      <c r="X89" s="1420"/>
      <c r="Y89" s="1420"/>
      <c r="Z89" s="1420"/>
      <c r="AA89" s="1420"/>
      <c r="AB89" s="1420"/>
      <c r="AC89" s="1421"/>
      <c r="AD89" s="1086"/>
      <c r="AE89" s="553"/>
      <c r="AF89" s="553"/>
      <c r="AG89" s="553"/>
      <c r="AH89" s="553"/>
      <c r="AI89" s="553"/>
      <c r="AJ89" s="553"/>
      <c r="AK89" s="553"/>
      <c r="AL89" s="553"/>
      <c r="AM89" s="553"/>
      <c r="AN89" s="553"/>
      <c r="AO89" s="553"/>
      <c r="AP89" s="553"/>
    </row>
    <row r="90" spans="1:43" s="492" customFormat="1" ht="33.75">
      <c r="A90" s="1284"/>
      <c r="B90" s="1284"/>
      <c r="C90" s="1284"/>
      <c r="D90" s="1284"/>
      <c r="E90" s="1284"/>
      <c r="F90" s="1284">
        <v>1</v>
      </c>
      <c r="G90" s="866"/>
      <c r="H90" s="866"/>
      <c r="I90" s="1284"/>
      <c r="J90" s="1329"/>
      <c r="K90" s="873">
        <v>1</v>
      </c>
      <c r="L90" s="561" t="str">
        <f>mergeValue(A90) &amp;"."&amp; mergeValue(B90)&amp;"."&amp; mergeValue(C90)&amp;"."&amp; mergeValue(D90)&amp;"."&amp;  mergeValue(F90)</f>
        <v>1.1.1.1.1</v>
      </c>
      <c r="M90" s="523" t="s">
        <v>9</v>
      </c>
      <c r="N90" s="549"/>
      <c r="O90" s="1287"/>
      <c r="P90" s="1288"/>
      <c r="Q90" s="1288"/>
      <c r="R90" s="1288"/>
      <c r="S90" s="1288"/>
      <c r="T90" s="1288"/>
      <c r="U90" s="1288"/>
      <c r="V90" s="1288"/>
      <c r="W90" s="1288"/>
      <c r="X90" s="1288"/>
      <c r="Y90" s="1288"/>
      <c r="Z90" s="1288"/>
      <c r="AA90" s="1288"/>
      <c r="AB90" s="1288"/>
      <c r="AC90" s="1289"/>
      <c r="AD90" s="1125" t="s">
        <v>720</v>
      </c>
      <c r="AE90" s="553"/>
      <c r="AF90" s="557" t="str">
        <f>strCheckUnique(AG90:AG93)</f>
        <v/>
      </c>
      <c r="AG90" s="553"/>
      <c r="AH90" s="557"/>
      <c r="AI90" s="553"/>
      <c r="AJ90" s="553"/>
      <c r="AK90" s="553"/>
      <c r="AL90" s="553"/>
      <c r="AM90" s="553"/>
      <c r="AN90" s="553"/>
      <c r="AO90" s="553"/>
      <c r="AP90" s="553"/>
    </row>
    <row r="91" spans="1:43" s="492" customFormat="1" ht="99" customHeight="1">
      <c r="A91" s="1284"/>
      <c r="B91" s="1284"/>
      <c r="C91" s="1284"/>
      <c r="D91" s="1284"/>
      <c r="E91" s="1284"/>
      <c r="F91" s="1284"/>
      <c r="G91" s="866">
        <v>1</v>
      </c>
      <c r="H91" s="866"/>
      <c r="I91" s="1284"/>
      <c r="J91" s="1329"/>
      <c r="K91" s="865"/>
      <c r="L91" s="561" t="str">
        <f>mergeValue(A91) &amp;"."&amp; mergeValue(B91)&amp;"."&amp; mergeValue(C91)&amp;"."&amp; mergeValue(D91)&amp;"."&amp;  mergeValue(F91)&amp;"."&amp;  mergeValue(G91)</f>
        <v>1.1.1.1.1.1</v>
      </c>
      <c r="M91" s="1010"/>
      <c r="N91" s="554"/>
      <c r="O91" s="648"/>
      <c r="P91" s="531"/>
      <c r="Q91" s="531"/>
      <c r="R91" s="1290"/>
      <c r="S91" s="1292" t="s">
        <v>82</v>
      </c>
      <c r="T91" s="1290"/>
      <c r="U91" s="1292" t="s">
        <v>82</v>
      </c>
      <c r="V91" s="648"/>
      <c r="W91" s="725"/>
      <c r="X91" s="725"/>
      <c r="Y91" s="1290"/>
      <c r="Z91" s="1292" t="s">
        <v>82</v>
      </c>
      <c r="AA91" s="1290"/>
      <c r="AB91" s="1292" t="s">
        <v>83</v>
      </c>
      <c r="AC91" s="506"/>
      <c r="AD91" s="1302" t="s">
        <v>733</v>
      </c>
      <c r="AE91" s="553" t="str">
        <f>strCheckDate(O92:AC92)</f>
        <v/>
      </c>
      <c r="AF91" s="557"/>
      <c r="AG91" s="557" t="str">
        <f>IF(M91="","",M91 )</f>
        <v/>
      </c>
      <c r="AH91" s="557"/>
      <c r="AI91" s="557"/>
      <c r="AJ91" s="557"/>
      <c r="AK91" s="553"/>
      <c r="AL91" s="553"/>
      <c r="AM91" s="553"/>
      <c r="AN91" s="553"/>
      <c r="AO91" s="553"/>
      <c r="AP91" s="553"/>
    </row>
    <row r="92" spans="1:43" s="492" customFormat="1" ht="11.25" hidden="1" customHeight="1">
      <c r="A92" s="1284"/>
      <c r="B92" s="1284"/>
      <c r="C92" s="1284"/>
      <c r="D92" s="1284"/>
      <c r="E92" s="1284"/>
      <c r="F92" s="1284"/>
      <c r="G92" s="866"/>
      <c r="H92" s="866"/>
      <c r="I92" s="1284"/>
      <c r="J92" s="1329"/>
      <c r="K92" s="873">
        <v>1</v>
      </c>
      <c r="L92" s="568"/>
      <c r="M92" s="614"/>
      <c r="N92" s="554"/>
      <c r="O92" s="531"/>
      <c r="P92" s="531"/>
      <c r="Q92" s="552" t="str">
        <f>R91 &amp; "-" &amp; T91</f>
        <v>-</v>
      </c>
      <c r="R92" s="1290"/>
      <c r="S92" s="1292"/>
      <c r="T92" s="1290"/>
      <c r="U92" s="1292"/>
      <c r="V92" s="725"/>
      <c r="W92" s="725"/>
      <c r="X92" s="731" t="str">
        <f>Y91 &amp; "-" &amp; AA91</f>
        <v>-</v>
      </c>
      <c r="Y92" s="1290"/>
      <c r="Z92" s="1292"/>
      <c r="AA92" s="1290"/>
      <c r="AB92" s="1292"/>
      <c r="AC92" s="506"/>
      <c r="AD92" s="1303"/>
      <c r="AE92" s="553"/>
      <c r="AF92" s="557"/>
      <c r="AG92" s="557"/>
      <c r="AH92" s="557"/>
      <c r="AI92" s="557"/>
      <c r="AJ92" s="557"/>
      <c r="AK92" s="553"/>
      <c r="AL92" s="553"/>
      <c r="AM92" s="553"/>
      <c r="AN92" s="553"/>
      <c r="AO92" s="553"/>
      <c r="AP92" s="553"/>
    </row>
    <row r="93" spans="1:43" s="491" customFormat="1" ht="15" customHeight="1">
      <c r="A93" s="1284"/>
      <c r="B93" s="1284"/>
      <c r="C93" s="1284"/>
      <c r="D93" s="1284"/>
      <c r="E93" s="1284"/>
      <c r="F93" s="1284"/>
      <c r="G93" s="866"/>
      <c r="H93" s="866"/>
      <c r="I93" s="1284"/>
      <c r="J93" s="1329"/>
      <c r="K93" s="873">
        <v>1</v>
      </c>
      <c r="L93" s="507"/>
      <c r="M93" s="525" t="s">
        <v>24</v>
      </c>
      <c r="N93" s="520"/>
      <c r="O93" s="514"/>
      <c r="P93" s="514"/>
      <c r="Q93" s="514"/>
      <c r="R93" s="541"/>
      <c r="S93" s="533"/>
      <c r="T93" s="532"/>
      <c r="U93" s="520"/>
      <c r="V93" s="719"/>
      <c r="W93" s="719"/>
      <c r="X93" s="719"/>
      <c r="Y93" s="728"/>
      <c r="Z93" s="953"/>
      <c r="AA93" s="952"/>
      <c r="AB93" s="948"/>
      <c r="AC93" s="529"/>
      <c r="AD93" s="1304"/>
      <c r="AE93" s="555"/>
      <c r="AF93" s="555"/>
      <c r="AG93" s="555"/>
      <c r="AH93" s="555"/>
      <c r="AI93" s="555"/>
      <c r="AJ93" s="555"/>
      <c r="AK93" s="555"/>
      <c r="AL93" s="555"/>
      <c r="AM93" s="555"/>
      <c r="AN93" s="555"/>
      <c r="AO93" s="555"/>
      <c r="AP93" s="555"/>
    </row>
    <row r="94" spans="1:43" s="491" customFormat="1" ht="15" customHeight="1">
      <c r="A94" s="1284"/>
      <c r="B94" s="1284"/>
      <c r="C94" s="1284"/>
      <c r="D94" s="1284"/>
      <c r="E94" s="1284"/>
      <c r="F94" s="868"/>
      <c r="G94" s="868"/>
      <c r="H94" s="866"/>
      <c r="I94" s="1284"/>
      <c r="J94" s="868"/>
      <c r="K94" s="872"/>
      <c r="L94" s="507"/>
      <c r="M94" s="520" t="s">
        <v>10</v>
      </c>
      <c r="N94" s="525"/>
      <c r="O94" s="525"/>
      <c r="P94" s="525"/>
      <c r="Q94" s="525"/>
      <c r="R94" s="525"/>
      <c r="S94" s="525"/>
      <c r="T94" s="525"/>
      <c r="U94" s="525"/>
      <c r="V94" s="525"/>
      <c r="W94" s="525"/>
      <c r="X94" s="525"/>
      <c r="Y94" s="525"/>
      <c r="Z94" s="525"/>
      <c r="AA94" s="525"/>
      <c r="AB94" s="525"/>
      <c r="AC94" s="525"/>
      <c r="AD94" s="529"/>
      <c r="AE94" s="555"/>
      <c r="AF94" s="555"/>
      <c r="AG94" s="555"/>
      <c r="AH94" s="555"/>
      <c r="AI94" s="555"/>
      <c r="AJ94" s="555"/>
      <c r="AK94" s="555"/>
      <c r="AL94" s="555"/>
      <c r="AM94" s="555"/>
      <c r="AN94" s="555"/>
      <c r="AO94" s="555"/>
      <c r="AP94" s="555"/>
      <c r="AQ94" s="555"/>
    </row>
    <row r="95" spans="1:43" s="491" customFormat="1" ht="15" hidden="1" customHeight="1">
      <c r="A95" s="1284"/>
      <c r="B95" s="1284"/>
      <c r="C95" s="1284"/>
      <c r="D95" s="1284"/>
      <c r="E95" s="868"/>
      <c r="F95" s="868"/>
      <c r="G95" s="868"/>
      <c r="H95" s="866"/>
      <c r="I95" s="1284"/>
      <c r="J95" s="868"/>
      <c r="K95" s="872"/>
      <c r="L95" s="507"/>
      <c r="M95" s="520"/>
      <c r="N95" s="525"/>
      <c r="O95" s="525"/>
      <c r="P95" s="525"/>
      <c r="Q95" s="525"/>
      <c r="R95" s="525"/>
      <c r="S95" s="525"/>
      <c r="T95" s="525"/>
      <c r="U95" s="525"/>
      <c r="V95" s="525"/>
      <c r="W95" s="525"/>
      <c r="X95" s="525"/>
      <c r="Y95" s="525"/>
      <c r="Z95" s="525"/>
      <c r="AA95" s="525"/>
      <c r="AB95" s="525"/>
      <c r="AC95" s="525"/>
      <c r="AD95" s="529"/>
      <c r="AE95" s="555"/>
      <c r="AF95" s="555"/>
      <c r="AG95" s="555"/>
      <c r="AH95" s="555"/>
      <c r="AI95" s="555"/>
      <c r="AJ95" s="555"/>
      <c r="AK95" s="555"/>
      <c r="AL95" s="555"/>
      <c r="AM95" s="555"/>
      <c r="AN95" s="555"/>
      <c r="AO95" s="555"/>
      <c r="AP95" s="555"/>
      <c r="AQ95" s="555"/>
    </row>
    <row r="96" spans="1:43" s="491" customFormat="1" ht="15" customHeight="1">
      <c r="A96" s="1284"/>
      <c r="B96" s="1284"/>
      <c r="C96" s="1284"/>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533"/>
      <c r="AD96" s="529"/>
      <c r="AE96" s="555"/>
      <c r="AF96" s="555"/>
      <c r="AG96" s="555"/>
      <c r="AH96" s="555"/>
      <c r="AI96" s="555"/>
      <c r="AJ96" s="555"/>
      <c r="AK96" s="555"/>
      <c r="AL96" s="555"/>
      <c r="AM96" s="555"/>
      <c r="AN96" s="555"/>
      <c r="AO96" s="555"/>
      <c r="AP96" s="555"/>
    </row>
    <row r="97" spans="1:52" s="491" customFormat="1" ht="15" customHeight="1">
      <c r="A97" s="1284"/>
      <c r="B97" s="1284"/>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533"/>
      <c r="AD97" s="529"/>
      <c r="AE97" s="555"/>
      <c r="AF97" s="555"/>
      <c r="AG97" s="555"/>
      <c r="AH97" s="555"/>
      <c r="AI97" s="555"/>
      <c r="AJ97" s="555"/>
      <c r="AK97" s="555"/>
      <c r="AL97" s="555"/>
      <c r="AM97" s="555"/>
      <c r="AN97" s="555"/>
      <c r="AO97" s="555"/>
      <c r="AP97" s="555"/>
    </row>
    <row r="98" spans="1:52" s="491" customFormat="1" ht="15" customHeight="1">
      <c r="A98" s="1284"/>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533"/>
      <c r="AD98" s="529"/>
      <c r="AE98" s="555"/>
      <c r="AF98" s="555"/>
      <c r="AG98" s="555"/>
      <c r="AH98" s="555"/>
      <c r="AI98" s="555"/>
      <c r="AJ98" s="555"/>
      <c r="AK98" s="555"/>
      <c r="AL98" s="555"/>
      <c r="AM98" s="555"/>
      <c r="AN98" s="555"/>
      <c r="AO98" s="555"/>
      <c r="AP98" s="555"/>
    </row>
    <row r="99" spans="1:52"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52"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52" s="34" customFormat="1" ht="17.100000000000001" customHeight="1">
      <c r="G101" s="34" t="s">
        <v>12</v>
      </c>
      <c r="I101" s="34" t="s">
        <v>66</v>
      </c>
      <c r="V101" s="151"/>
    </row>
    <row r="102" spans="1:52" ht="17.100000000000001" customHeight="1">
      <c r="X102" s="439"/>
      <c r="Y102" s="40"/>
      <c r="Z102" s="40"/>
    </row>
    <row r="103" spans="1:52" s="492" customFormat="1" ht="22.5">
      <c r="A103" s="1284">
        <v>1</v>
      </c>
      <c r="B103" s="1020"/>
      <c r="C103" s="1020"/>
      <c r="D103" s="1020"/>
      <c r="E103" s="1021"/>
      <c r="F103" s="1022"/>
      <c r="G103" s="1020"/>
      <c r="H103" s="1020"/>
      <c r="I103" s="1001"/>
      <c r="J103" s="1006"/>
      <c r="K103" s="1006"/>
      <c r="L103" s="561">
        <f>mergeValue(A103)</f>
        <v>1</v>
      </c>
      <c r="M103" s="609" t="s">
        <v>19</v>
      </c>
      <c r="N103" s="548"/>
      <c r="O103" s="1386"/>
      <c r="P103" s="1387"/>
      <c r="Q103" s="1387"/>
      <c r="R103" s="1387"/>
      <c r="S103" s="1387"/>
      <c r="T103" s="1387"/>
      <c r="U103" s="1387"/>
      <c r="V103" s="1387"/>
      <c r="W103" s="1387"/>
      <c r="X103" s="1387"/>
      <c r="Y103" s="1387"/>
      <c r="Z103" s="1387"/>
      <c r="AA103" s="1387"/>
      <c r="AB103" s="1387"/>
      <c r="AC103" s="1387"/>
      <c r="AD103" s="1387"/>
      <c r="AE103" s="1387"/>
      <c r="AF103" s="1387"/>
      <c r="AG103" s="1387"/>
      <c r="AH103" s="1387"/>
      <c r="AI103" s="1387"/>
      <c r="AJ103" s="1387"/>
      <c r="AK103" s="1387"/>
      <c r="AL103" s="1387"/>
      <c r="AM103" s="1388"/>
      <c r="AN103" s="1125" t="s">
        <v>718</v>
      </c>
      <c r="AO103" s="553"/>
      <c r="AP103" s="553"/>
      <c r="AQ103" s="553"/>
      <c r="AR103" s="553"/>
      <c r="AS103" s="553"/>
      <c r="AT103" s="553"/>
      <c r="AU103" s="553"/>
      <c r="AV103" s="553"/>
      <c r="AW103" s="553"/>
      <c r="AX103" s="553"/>
      <c r="AY103" s="553"/>
      <c r="AZ103" s="553"/>
    </row>
    <row r="104" spans="1:52" s="492" customFormat="1" ht="22.5">
      <c r="A104" s="1284"/>
      <c r="B104" s="1284">
        <v>1</v>
      </c>
      <c r="C104" s="1020"/>
      <c r="D104" s="1020"/>
      <c r="E104" s="1022"/>
      <c r="F104" s="1022"/>
      <c r="G104" s="1020"/>
      <c r="H104" s="1020"/>
      <c r="I104" s="1008"/>
      <c r="J104" s="1003"/>
      <c r="K104" s="1002"/>
      <c r="L104" s="561" t="str">
        <f>mergeValue(A104) &amp;"."&amp; mergeValue(B104)</f>
        <v>1.1</v>
      </c>
      <c r="M104" s="515" t="s">
        <v>15</v>
      </c>
      <c r="N104" s="548"/>
      <c r="O104" s="1386"/>
      <c r="P104" s="1387"/>
      <c r="Q104" s="1387"/>
      <c r="R104" s="1387"/>
      <c r="S104" s="1387"/>
      <c r="T104" s="1387"/>
      <c r="U104" s="1387"/>
      <c r="V104" s="1387"/>
      <c r="W104" s="1387"/>
      <c r="X104" s="1387"/>
      <c r="Y104" s="1387"/>
      <c r="Z104" s="1387"/>
      <c r="AA104" s="1387"/>
      <c r="AB104" s="1387"/>
      <c r="AC104" s="1387"/>
      <c r="AD104" s="1387"/>
      <c r="AE104" s="1387"/>
      <c r="AF104" s="1387"/>
      <c r="AG104" s="1387"/>
      <c r="AH104" s="1387"/>
      <c r="AI104" s="1387"/>
      <c r="AJ104" s="1387"/>
      <c r="AK104" s="1387"/>
      <c r="AL104" s="1387"/>
      <c r="AM104" s="1388"/>
      <c r="AN104" s="1125" t="s">
        <v>459</v>
      </c>
      <c r="AO104" s="553"/>
      <c r="AP104" s="553"/>
      <c r="AQ104" s="553"/>
      <c r="AR104" s="553"/>
      <c r="AS104" s="553"/>
      <c r="AT104" s="553"/>
      <c r="AU104" s="553"/>
      <c r="AV104" s="553"/>
      <c r="AW104" s="553"/>
      <c r="AX104" s="553"/>
      <c r="AY104" s="553"/>
      <c r="AZ104" s="553"/>
    </row>
    <row r="105" spans="1:52" s="492" customFormat="1" ht="22.5">
      <c r="A105" s="1284"/>
      <c r="B105" s="1284"/>
      <c r="C105" s="1284">
        <v>1</v>
      </c>
      <c r="D105" s="1020"/>
      <c r="E105" s="1022"/>
      <c r="F105" s="1022"/>
      <c r="G105" s="1020"/>
      <c r="H105" s="1020"/>
      <c r="I105" s="1008"/>
      <c r="J105" s="1003"/>
      <c r="K105" s="1002"/>
      <c r="L105" s="561" t="str">
        <f>mergeValue(A105) &amp;"."&amp; mergeValue(B105)&amp;"."&amp; mergeValue(C105)</f>
        <v>1.1.1</v>
      </c>
      <c r="M105" s="516" t="s">
        <v>7</v>
      </c>
      <c r="N105" s="548"/>
      <c r="O105" s="1386"/>
      <c r="P105" s="1387"/>
      <c r="Q105" s="1387"/>
      <c r="R105" s="1387"/>
      <c r="S105" s="1387"/>
      <c r="T105" s="1387"/>
      <c r="U105" s="1387"/>
      <c r="V105" s="1387"/>
      <c r="W105" s="1387"/>
      <c r="X105" s="1387"/>
      <c r="Y105" s="1387"/>
      <c r="Z105" s="1387"/>
      <c r="AA105" s="1387"/>
      <c r="AB105" s="1387"/>
      <c r="AC105" s="1387"/>
      <c r="AD105" s="1387"/>
      <c r="AE105" s="1387"/>
      <c r="AF105" s="1387"/>
      <c r="AG105" s="1387"/>
      <c r="AH105" s="1387"/>
      <c r="AI105" s="1387"/>
      <c r="AJ105" s="1387"/>
      <c r="AK105" s="1387"/>
      <c r="AL105" s="1387"/>
      <c r="AM105" s="1388"/>
      <c r="AN105" s="1125" t="s">
        <v>600</v>
      </c>
      <c r="AO105" s="553"/>
      <c r="AP105" s="553"/>
      <c r="AQ105" s="553"/>
      <c r="AR105" s="553"/>
      <c r="AS105" s="553"/>
      <c r="AT105" s="553"/>
      <c r="AU105" s="553"/>
      <c r="AV105" s="553"/>
      <c r="AW105" s="553"/>
      <c r="AX105" s="553"/>
      <c r="AY105" s="553"/>
      <c r="AZ105" s="553"/>
    </row>
    <row r="106" spans="1:52" s="492" customFormat="1" ht="22.5">
      <c r="A106" s="1284"/>
      <c r="B106" s="1284"/>
      <c r="C106" s="1284"/>
      <c r="D106" s="1284">
        <v>1</v>
      </c>
      <c r="E106" s="1022"/>
      <c r="F106" s="1022"/>
      <c r="G106" s="1020"/>
      <c r="H106" s="1020"/>
      <c r="I106" s="1008"/>
      <c r="J106" s="1003"/>
      <c r="K106" s="1002"/>
      <c r="L106" s="561" t="str">
        <f>mergeValue(A106) &amp;"."&amp; mergeValue(B106)&amp;"."&amp; mergeValue(C106)&amp;"."&amp; mergeValue(D106)</f>
        <v>1.1.1.1</v>
      </c>
      <c r="M106" s="517" t="s">
        <v>21</v>
      </c>
      <c r="N106" s="548"/>
      <c r="O106" s="1386"/>
      <c r="P106" s="1387"/>
      <c r="Q106" s="1387"/>
      <c r="R106" s="1387"/>
      <c r="S106" s="1387"/>
      <c r="T106" s="1387"/>
      <c r="U106" s="1387"/>
      <c r="V106" s="1387"/>
      <c r="W106" s="1387"/>
      <c r="X106" s="1387"/>
      <c r="Y106" s="1387"/>
      <c r="Z106" s="1387"/>
      <c r="AA106" s="1387"/>
      <c r="AB106" s="1387"/>
      <c r="AC106" s="1387"/>
      <c r="AD106" s="1387"/>
      <c r="AE106" s="1387"/>
      <c r="AF106" s="1387"/>
      <c r="AG106" s="1387"/>
      <c r="AH106" s="1387"/>
      <c r="AI106" s="1387"/>
      <c r="AJ106" s="1387"/>
      <c r="AK106" s="1387"/>
      <c r="AL106" s="1387"/>
      <c r="AM106" s="1388"/>
      <c r="AN106" s="1125" t="s">
        <v>601</v>
      </c>
      <c r="AO106" s="553"/>
      <c r="AP106" s="553"/>
      <c r="AQ106" s="553"/>
      <c r="AR106" s="553"/>
      <c r="AS106" s="553"/>
      <c r="AT106" s="553"/>
      <c r="AU106" s="553"/>
      <c r="AV106" s="553"/>
      <c r="AW106" s="553"/>
      <c r="AX106" s="553"/>
      <c r="AY106" s="553"/>
      <c r="AZ106" s="553"/>
    </row>
    <row r="107" spans="1:52" s="492" customFormat="1" ht="14.25" hidden="1" customHeight="1">
      <c r="A107" s="1284"/>
      <c r="B107" s="1284"/>
      <c r="C107" s="1284"/>
      <c r="D107" s="1284"/>
      <c r="E107" s="1284">
        <v>1</v>
      </c>
      <c r="F107" s="1022"/>
      <c r="G107" s="1020"/>
      <c r="H107" s="1020"/>
      <c r="I107" s="1007"/>
      <c r="J107" s="1003"/>
      <c r="K107" s="1002"/>
      <c r="L107" s="561"/>
      <c r="M107" s="523"/>
      <c r="N107" s="549"/>
      <c r="O107" s="1417"/>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c r="AK107" s="1420"/>
      <c r="AL107" s="1420"/>
      <c r="AM107" s="1421"/>
      <c r="AN107" s="1125"/>
      <c r="AO107" s="553"/>
      <c r="AP107" s="553"/>
      <c r="AQ107" s="553"/>
      <c r="AR107" s="553"/>
      <c r="AS107" s="553"/>
      <c r="AT107" s="553"/>
      <c r="AU107" s="553"/>
      <c r="AV107" s="553"/>
      <c r="AW107" s="553"/>
      <c r="AX107" s="553"/>
      <c r="AY107" s="553"/>
      <c r="AZ107" s="553"/>
    </row>
    <row r="108" spans="1:52" s="492" customFormat="1" ht="33.75">
      <c r="A108" s="1284"/>
      <c r="B108" s="1284"/>
      <c r="C108" s="1284"/>
      <c r="D108" s="1284"/>
      <c r="E108" s="1284"/>
      <c r="F108" s="1284">
        <v>1</v>
      </c>
      <c r="G108" s="1020"/>
      <c r="H108" s="1020"/>
      <c r="I108" s="1334"/>
      <c r="J108" s="1003"/>
      <c r="K108" s="1002"/>
      <c r="L108" s="561" t="str">
        <f>mergeValue(A108) &amp;"."&amp; mergeValue(B108)&amp;"."&amp; mergeValue(C108)&amp;"."&amp; mergeValue(D108)&amp;"."&amp; mergeValue(F108)</f>
        <v>1.1.1.1.1</v>
      </c>
      <c r="M108" s="524" t="s">
        <v>9</v>
      </c>
      <c r="N108" s="549"/>
      <c r="O108" s="1287"/>
      <c r="P108" s="1288"/>
      <c r="Q108" s="1288"/>
      <c r="R108" s="1288"/>
      <c r="S108" s="1288"/>
      <c r="T108" s="1288"/>
      <c r="U108" s="1288"/>
      <c r="V108" s="1288"/>
      <c r="W108" s="1288"/>
      <c r="X108" s="1288"/>
      <c r="Y108" s="1288"/>
      <c r="Z108" s="1288"/>
      <c r="AA108" s="1288"/>
      <c r="AB108" s="1288"/>
      <c r="AC108" s="1288"/>
      <c r="AD108" s="1288"/>
      <c r="AE108" s="1288"/>
      <c r="AF108" s="1288"/>
      <c r="AG108" s="1288"/>
      <c r="AH108" s="1288"/>
      <c r="AI108" s="1288"/>
      <c r="AJ108" s="1288"/>
      <c r="AK108" s="1288"/>
      <c r="AL108" s="1288"/>
      <c r="AM108" s="1289"/>
      <c r="AN108" s="1125" t="s">
        <v>720</v>
      </c>
      <c r="AO108" s="553"/>
      <c r="AP108" s="557" t="str">
        <f>strCheckUnique(AQ108:AQ112)</f>
        <v/>
      </c>
      <c r="AQ108" s="553"/>
      <c r="AR108" s="557"/>
      <c r="AS108" s="553"/>
      <c r="AT108" s="553"/>
      <c r="AU108" s="553"/>
      <c r="AV108" s="553"/>
      <c r="AW108" s="553"/>
      <c r="AX108" s="553"/>
      <c r="AY108" s="553"/>
      <c r="AZ108" s="553"/>
    </row>
    <row r="109" spans="1:52" s="492" customFormat="1" ht="56.25" customHeight="1">
      <c r="A109" s="1284"/>
      <c r="B109" s="1284"/>
      <c r="C109" s="1284"/>
      <c r="D109" s="1284"/>
      <c r="E109" s="1284"/>
      <c r="F109" s="1284"/>
      <c r="G109" s="1284">
        <v>1</v>
      </c>
      <c r="H109" s="1020"/>
      <c r="I109" s="1334"/>
      <c r="J109" s="1335"/>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90"/>
      <c r="X109" s="1292" t="s">
        <v>82</v>
      </c>
      <c r="Y109" s="1290"/>
      <c r="Z109" s="1292" t="s">
        <v>82</v>
      </c>
      <c r="AA109" s="648"/>
      <c r="AB109" s="648"/>
      <c r="AC109" s="725"/>
      <c r="AD109" s="676"/>
      <c r="AE109" s="1035"/>
      <c r="AF109" s="676"/>
      <c r="AG109" s="1035"/>
      <c r="AH109" s="731" t="str">
        <f>AI109 &amp; "-" &amp; AK109</f>
        <v>-</v>
      </c>
      <c r="AI109" s="1290"/>
      <c r="AJ109" s="1292" t="s">
        <v>82</v>
      </c>
      <c r="AK109" s="1290"/>
      <c r="AL109" s="1292" t="s">
        <v>83</v>
      </c>
      <c r="AM109" s="506"/>
      <c r="AN109" s="1125" t="s">
        <v>738</v>
      </c>
      <c r="AO109" s="553" t="str">
        <f>strCheckDate(O109:AM109)</f>
        <v/>
      </c>
      <c r="AP109" s="557"/>
      <c r="AQ109" s="557" t="str">
        <f>IF(M109="","",M109 )</f>
        <v/>
      </c>
      <c r="AR109" s="557"/>
      <c r="AS109" s="557"/>
      <c r="AT109" s="557"/>
      <c r="AU109" s="553"/>
      <c r="AV109" s="553"/>
      <c r="AW109" s="553"/>
      <c r="AX109" s="553"/>
      <c r="AY109" s="553"/>
      <c r="AZ109" s="553"/>
    </row>
    <row r="110" spans="1:52" s="492" customFormat="1" ht="14.25" hidden="1">
      <c r="A110" s="1284"/>
      <c r="B110" s="1284"/>
      <c r="C110" s="1284"/>
      <c r="D110" s="1284"/>
      <c r="E110" s="1284"/>
      <c r="F110" s="1284"/>
      <c r="G110" s="1284"/>
      <c r="H110" s="1020"/>
      <c r="I110" s="1334"/>
      <c r="J110" s="1335"/>
      <c r="K110" s="1009"/>
      <c r="L110" s="568"/>
      <c r="M110" s="614"/>
      <c r="N110" s="614"/>
      <c r="O110" s="531"/>
      <c r="P110" s="463"/>
      <c r="Q110" s="463"/>
      <c r="R110" s="463"/>
      <c r="S110" s="463"/>
      <c r="T110" s="463"/>
      <c r="U110" s="528"/>
      <c r="V110" s="552"/>
      <c r="W110" s="1291"/>
      <c r="X110" s="1292"/>
      <c r="Y110" s="1291"/>
      <c r="Z110" s="1292"/>
      <c r="AA110" s="725"/>
      <c r="AB110" s="676"/>
      <c r="AC110" s="676"/>
      <c r="AD110" s="676"/>
      <c r="AE110" s="676"/>
      <c r="AF110" s="676"/>
      <c r="AG110" s="1086"/>
      <c r="AH110" s="731"/>
      <c r="AI110" s="1291"/>
      <c r="AJ110" s="1292"/>
      <c r="AK110" s="1291"/>
      <c r="AL110" s="1292"/>
      <c r="AM110" s="506"/>
      <c r="AN110" s="1303"/>
      <c r="AO110" s="553"/>
      <c r="AP110" s="553"/>
      <c r="AQ110" s="553"/>
      <c r="AR110" s="557">
        <f ca="1">OFFSET(AR110,-1,0)</f>
        <v>0</v>
      </c>
      <c r="AS110" s="553"/>
      <c r="AT110" s="553"/>
      <c r="AU110" s="553"/>
      <c r="AV110" s="553"/>
      <c r="AW110" s="553"/>
      <c r="AX110" s="553"/>
      <c r="AY110" s="553"/>
      <c r="AZ110" s="553"/>
    </row>
    <row r="111" spans="1:52" s="491" customFormat="1" ht="15" hidden="1" customHeight="1">
      <c r="A111" s="1284"/>
      <c r="B111" s="1284"/>
      <c r="C111" s="1284"/>
      <c r="D111" s="1284"/>
      <c r="E111" s="1284"/>
      <c r="F111" s="1284"/>
      <c r="G111" s="1284"/>
      <c r="H111" s="1020"/>
      <c r="I111" s="1334"/>
      <c r="J111" s="1335"/>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529"/>
      <c r="AN111" s="1304"/>
      <c r="AO111" s="555"/>
      <c r="AP111" s="555"/>
      <c r="AQ111" s="555"/>
      <c r="AR111" s="555"/>
      <c r="AS111" s="555"/>
      <c r="AT111" s="555"/>
      <c r="AU111" s="555"/>
      <c r="AV111" s="555"/>
      <c r="AW111" s="555"/>
      <c r="AX111" s="555"/>
      <c r="AY111" s="555"/>
      <c r="AZ111" s="555"/>
    </row>
    <row r="112" spans="1:52" s="491" customFormat="1" ht="15" customHeight="1">
      <c r="A112" s="1284"/>
      <c r="B112" s="1284"/>
      <c r="C112" s="1284"/>
      <c r="D112" s="1284"/>
      <c r="E112" s="1284"/>
      <c r="F112" s="1284"/>
      <c r="G112" s="1020"/>
      <c r="H112" s="1020"/>
      <c r="I112" s="1334"/>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9"/>
      <c r="AO112" s="555"/>
      <c r="AP112" s="555"/>
      <c r="AQ112" s="555"/>
      <c r="AR112" s="555"/>
      <c r="AS112" s="555"/>
      <c r="AT112" s="555"/>
      <c r="AU112" s="555"/>
      <c r="AV112" s="555"/>
      <c r="AW112" s="555"/>
      <c r="AX112" s="555"/>
      <c r="AY112" s="555"/>
      <c r="AZ112" s="555"/>
    </row>
    <row r="113" spans="1:52" s="491" customFormat="1" ht="15" customHeight="1">
      <c r="A113" s="1284"/>
      <c r="B113" s="1284"/>
      <c r="C113" s="1284"/>
      <c r="D113" s="1284"/>
      <c r="E113" s="1284"/>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533"/>
      <c r="AN113" s="529"/>
      <c r="AO113" s="555"/>
      <c r="AP113" s="555"/>
      <c r="AQ113" s="555"/>
      <c r="AR113" s="555"/>
      <c r="AS113" s="555"/>
      <c r="AT113" s="555"/>
      <c r="AU113" s="555"/>
      <c r="AV113" s="555"/>
      <c r="AW113" s="555"/>
      <c r="AX113" s="555"/>
      <c r="AY113" s="555"/>
      <c r="AZ113" s="555"/>
    </row>
    <row r="114" spans="1:52" s="491" customFormat="1" ht="14.25" hidden="1">
      <c r="A114" s="1284"/>
      <c r="B114" s="1284"/>
      <c r="C114" s="1284"/>
      <c r="D114" s="1284"/>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520"/>
      <c r="AN114" s="529"/>
      <c r="AO114" s="555"/>
      <c r="AP114" s="555"/>
      <c r="AQ114" s="555"/>
      <c r="AR114" s="555"/>
      <c r="AS114" s="555"/>
      <c r="AT114" s="555"/>
      <c r="AU114" s="555"/>
      <c r="AV114" s="555"/>
      <c r="AW114" s="555"/>
      <c r="AX114" s="555"/>
      <c r="AY114" s="555"/>
      <c r="AZ114" s="555"/>
    </row>
    <row r="115" spans="1:52" s="491" customFormat="1" ht="15" customHeight="1">
      <c r="A115" s="1284"/>
      <c r="B115" s="1284"/>
      <c r="C115" s="1284"/>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533"/>
      <c r="AN115" s="529"/>
      <c r="AO115" s="555"/>
      <c r="AP115" s="555"/>
      <c r="AQ115" s="555"/>
      <c r="AR115" s="555"/>
      <c r="AS115" s="555"/>
      <c r="AT115" s="555"/>
      <c r="AU115" s="555"/>
      <c r="AV115" s="555"/>
      <c r="AW115" s="555"/>
      <c r="AX115" s="555"/>
      <c r="AY115" s="555"/>
      <c r="AZ115" s="555"/>
    </row>
    <row r="116" spans="1:52" s="491" customFormat="1" ht="15" customHeight="1">
      <c r="A116" s="1284"/>
      <c r="B116" s="1284"/>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533"/>
      <c r="AN116" s="529"/>
      <c r="AO116" s="555"/>
      <c r="AP116" s="555"/>
      <c r="AQ116" s="555"/>
      <c r="AR116" s="555"/>
      <c r="AS116" s="555"/>
      <c r="AT116" s="555"/>
      <c r="AU116" s="555"/>
      <c r="AV116" s="555"/>
      <c r="AW116" s="555"/>
      <c r="AX116" s="555"/>
      <c r="AY116" s="555"/>
      <c r="AZ116" s="555"/>
    </row>
    <row r="117" spans="1:52" s="491" customFormat="1" ht="15" customHeight="1">
      <c r="A117" s="1284"/>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533"/>
      <c r="AN117" s="529"/>
      <c r="AO117" s="555"/>
      <c r="AP117" s="555"/>
      <c r="AQ117" s="555"/>
      <c r="AR117" s="555"/>
      <c r="AS117" s="555"/>
      <c r="AT117" s="555"/>
      <c r="AU117" s="555"/>
      <c r="AV117" s="555"/>
      <c r="AW117" s="555"/>
      <c r="AX117" s="555"/>
      <c r="AY117" s="555"/>
      <c r="AZ117" s="555"/>
    </row>
    <row r="118" spans="1:52"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533"/>
      <c r="AN118" s="529"/>
      <c r="AO118" s="555"/>
      <c r="AP118" s="555"/>
      <c r="AQ118" s="555"/>
      <c r="AR118" s="555"/>
      <c r="AS118" s="555"/>
      <c r="AT118" s="555"/>
      <c r="AU118" s="555"/>
      <c r="AV118" s="555"/>
      <c r="AW118" s="555"/>
      <c r="AX118" s="555"/>
      <c r="AY118" s="555"/>
      <c r="AZ118" s="555"/>
    </row>
    <row r="119" spans="1:52"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5" t="s">
        <v>83</v>
      </c>
      <c r="AK119" s="1187"/>
      <c r="AL119" s="1185" t="s">
        <v>83</v>
      </c>
      <c r="AM119" s="636"/>
      <c r="AN119" s="655"/>
      <c r="AO119" s="682" t="str">
        <f>strCheckDate(O119:AM119)</f>
        <v/>
      </c>
      <c r="AP119" s="682"/>
      <c r="AQ119" s="682"/>
      <c r="AR119" s="685"/>
      <c r="AS119" s="682"/>
      <c r="AT119" s="682"/>
      <c r="AU119" s="682"/>
      <c r="AV119" s="682"/>
      <c r="AW119" s="682"/>
      <c r="AX119" s="682"/>
      <c r="AY119" s="682"/>
      <c r="AZ119" s="682"/>
    </row>
    <row r="122" spans="1:52" s="34" customFormat="1" ht="17.100000000000001" customHeight="1">
      <c r="G122" s="34" t="s">
        <v>12</v>
      </c>
      <c r="I122" s="34" t="s">
        <v>67</v>
      </c>
      <c r="U122" s="151"/>
    </row>
    <row r="123" spans="1:52" ht="17.100000000000001" customHeight="1">
      <c r="T123" s="116"/>
      <c r="U123" s="40"/>
    </row>
    <row r="124" spans="1:52" s="492" customFormat="1" ht="22.5">
      <c r="A124" s="1284">
        <v>1</v>
      </c>
      <c r="B124" s="887"/>
      <c r="C124" s="887"/>
      <c r="D124" s="887"/>
      <c r="E124" s="888"/>
      <c r="F124" s="889"/>
      <c r="G124" s="889"/>
      <c r="H124" s="889"/>
      <c r="I124" s="890"/>
      <c r="J124" s="885"/>
      <c r="K124" s="892"/>
      <c r="L124" s="561">
        <f>mergeValue(A124)</f>
        <v>1</v>
      </c>
      <c r="M124" s="609" t="s">
        <v>19</v>
      </c>
      <c r="N124" s="548"/>
      <c r="O124" s="1386"/>
      <c r="P124" s="1387"/>
      <c r="Q124" s="1387"/>
      <c r="R124" s="1387"/>
      <c r="S124" s="1387"/>
      <c r="T124" s="1387"/>
      <c r="U124" s="1387"/>
      <c r="V124" s="1387"/>
      <c r="W124" s="1387"/>
      <c r="X124" s="1387"/>
      <c r="Y124" s="1387"/>
      <c r="Z124" s="1387"/>
      <c r="AA124" s="1387"/>
      <c r="AB124" s="1387"/>
      <c r="AC124" s="1388"/>
      <c r="AD124" s="1125" t="s">
        <v>718</v>
      </c>
      <c r="AE124" s="553"/>
      <c r="AF124" s="553"/>
      <c r="AG124" s="553"/>
      <c r="AH124" s="553"/>
      <c r="AI124" s="553"/>
      <c r="AJ124" s="553"/>
      <c r="AK124" s="553"/>
      <c r="AL124" s="553"/>
      <c r="AM124" s="553"/>
      <c r="AN124" s="553"/>
      <c r="AO124" s="553"/>
    </row>
    <row r="125" spans="1:52" s="492" customFormat="1" ht="22.5">
      <c r="A125" s="1284"/>
      <c r="B125" s="1284">
        <v>1</v>
      </c>
      <c r="C125" s="887"/>
      <c r="D125" s="887"/>
      <c r="E125" s="889"/>
      <c r="F125" s="889"/>
      <c r="G125" s="889"/>
      <c r="H125" s="889"/>
      <c r="I125" s="884"/>
      <c r="J125" s="883"/>
      <c r="K125" s="886"/>
      <c r="L125" s="561" t="str">
        <f>mergeValue(A125) &amp;"."&amp; mergeValue(B125)</f>
        <v>1.1</v>
      </c>
      <c r="M125" s="515" t="s">
        <v>15</v>
      </c>
      <c r="N125" s="548"/>
      <c r="O125" s="1386"/>
      <c r="P125" s="1387"/>
      <c r="Q125" s="1387"/>
      <c r="R125" s="1387"/>
      <c r="S125" s="1387"/>
      <c r="T125" s="1387"/>
      <c r="U125" s="1387"/>
      <c r="V125" s="1387"/>
      <c r="W125" s="1387"/>
      <c r="X125" s="1387"/>
      <c r="Y125" s="1387"/>
      <c r="Z125" s="1387"/>
      <c r="AA125" s="1387"/>
      <c r="AB125" s="1387"/>
      <c r="AC125" s="1388"/>
      <c r="AD125" s="1125" t="s">
        <v>459</v>
      </c>
      <c r="AE125" s="553"/>
      <c r="AF125" s="553"/>
      <c r="AG125" s="553"/>
      <c r="AH125" s="553"/>
      <c r="AI125" s="553"/>
      <c r="AJ125" s="553"/>
      <c r="AK125" s="553"/>
      <c r="AL125" s="553"/>
      <c r="AM125" s="553"/>
      <c r="AN125" s="553"/>
      <c r="AO125" s="553"/>
    </row>
    <row r="126" spans="1:52" s="492" customFormat="1" ht="22.5">
      <c r="A126" s="1284"/>
      <c r="B126" s="1284"/>
      <c r="C126" s="1284">
        <v>1</v>
      </c>
      <c r="D126" s="887"/>
      <c r="E126" s="889"/>
      <c r="F126" s="889"/>
      <c r="G126" s="889"/>
      <c r="H126" s="889"/>
      <c r="I126" s="891"/>
      <c r="J126" s="883"/>
      <c r="K126" s="886"/>
      <c r="L126" s="561" t="str">
        <f>mergeValue(A126) &amp;"."&amp; mergeValue(B126)&amp;"."&amp; mergeValue(C126)</f>
        <v>1.1.1</v>
      </c>
      <c r="M126" s="516" t="s">
        <v>7</v>
      </c>
      <c r="N126" s="548"/>
      <c r="O126" s="1386"/>
      <c r="P126" s="1387"/>
      <c r="Q126" s="1387"/>
      <c r="R126" s="1387"/>
      <c r="S126" s="1387"/>
      <c r="T126" s="1387"/>
      <c r="U126" s="1387"/>
      <c r="V126" s="1387"/>
      <c r="W126" s="1387"/>
      <c r="X126" s="1387"/>
      <c r="Y126" s="1387"/>
      <c r="Z126" s="1387"/>
      <c r="AA126" s="1387"/>
      <c r="AB126" s="1387"/>
      <c r="AC126" s="1388"/>
      <c r="AD126" s="1125" t="s">
        <v>600</v>
      </c>
      <c r="AE126" s="553"/>
      <c r="AF126" s="553"/>
      <c r="AG126" s="553"/>
      <c r="AH126" s="553"/>
      <c r="AI126" s="553"/>
      <c r="AJ126" s="553"/>
      <c r="AK126" s="553"/>
      <c r="AL126" s="553"/>
      <c r="AM126" s="553"/>
      <c r="AN126" s="553"/>
      <c r="AO126" s="553"/>
    </row>
    <row r="127" spans="1:52" s="492" customFormat="1" ht="22.5">
      <c r="A127" s="1284"/>
      <c r="B127" s="1284"/>
      <c r="C127" s="1284"/>
      <c r="D127" s="1284">
        <v>1</v>
      </c>
      <c r="E127" s="889"/>
      <c r="F127" s="889"/>
      <c r="G127" s="889"/>
      <c r="H127" s="889"/>
      <c r="I127" s="891"/>
      <c r="J127" s="883"/>
      <c r="K127" s="886"/>
      <c r="L127" s="561" t="str">
        <f>mergeValue(A127) &amp;"."&amp; mergeValue(B127)&amp;"."&amp; mergeValue(C127)&amp;"."&amp; mergeValue(D127)</f>
        <v>1.1.1.1</v>
      </c>
      <c r="M127" s="517" t="s">
        <v>21</v>
      </c>
      <c r="N127" s="548"/>
      <c r="O127" s="1386"/>
      <c r="P127" s="1387"/>
      <c r="Q127" s="1387"/>
      <c r="R127" s="1387"/>
      <c r="S127" s="1387"/>
      <c r="T127" s="1387"/>
      <c r="U127" s="1387"/>
      <c r="V127" s="1387"/>
      <c r="W127" s="1387"/>
      <c r="X127" s="1387"/>
      <c r="Y127" s="1387"/>
      <c r="Z127" s="1387"/>
      <c r="AA127" s="1387"/>
      <c r="AB127" s="1387"/>
      <c r="AC127" s="1388"/>
      <c r="AD127" s="1125" t="s">
        <v>601</v>
      </c>
      <c r="AE127" s="553"/>
      <c r="AF127" s="553"/>
      <c r="AG127" s="553"/>
      <c r="AH127" s="553"/>
      <c r="AI127" s="553"/>
      <c r="AJ127" s="553"/>
      <c r="AK127" s="553"/>
      <c r="AL127" s="553"/>
      <c r="AM127" s="553"/>
      <c r="AN127" s="553"/>
      <c r="AO127" s="553"/>
    </row>
    <row r="128" spans="1:52" s="492" customFormat="1" ht="11.25" hidden="1" customHeight="1">
      <c r="A128" s="1284"/>
      <c r="B128" s="1284"/>
      <c r="C128" s="1284"/>
      <c r="D128" s="1284"/>
      <c r="E128" s="1284">
        <v>1</v>
      </c>
      <c r="F128" s="889"/>
      <c r="G128" s="889"/>
      <c r="H128" s="887">
        <v>1</v>
      </c>
      <c r="I128" s="1284">
        <v>1</v>
      </c>
      <c r="J128" s="889"/>
      <c r="K128" s="894"/>
      <c r="L128" s="561"/>
      <c r="M128" s="523"/>
      <c r="N128" s="549"/>
      <c r="O128" s="1417"/>
      <c r="P128" s="1420"/>
      <c r="Q128" s="1420"/>
      <c r="R128" s="1420"/>
      <c r="S128" s="1420"/>
      <c r="T128" s="1420"/>
      <c r="U128" s="1420"/>
      <c r="V128" s="1420"/>
      <c r="W128" s="1420"/>
      <c r="X128" s="1420"/>
      <c r="Y128" s="1420"/>
      <c r="Z128" s="1420"/>
      <c r="AA128" s="1420"/>
      <c r="AB128" s="1420"/>
      <c r="AC128" s="1421"/>
      <c r="AD128" s="1086"/>
      <c r="AE128" s="553"/>
      <c r="AF128" s="553"/>
      <c r="AG128" s="553"/>
      <c r="AH128" s="553"/>
      <c r="AI128" s="553"/>
      <c r="AJ128" s="553"/>
      <c r="AK128" s="553"/>
      <c r="AL128" s="553"/>
      <c r="AM128" s="553"/>
      <c r="AN128" s="553"/>
      <c r="AO128" s="553"/>
    </row>
    <row r="129" spans="1:41" s="492" customFormat="1" ht="33.75">
      <c r="A129" s="1284"/>
      <c r="B129" s="1284"/>
      <c r="C129" s="1284"/>
      <c r="D129" s="1284"/>
      <c r="E129" s="1284"/>
      <c r="F129" s="1284">
        <v>1</v>
      </c>
      <c r="G129" s="887"/>
      <c r="H129" s="887"/>
      <c r="I129" s="1284"/>
      <c r="J129" s="1284">
        <v>1</v>
      </c>
      <c r="K129" s="895"/>
      <c r="L129" s="561" t="str">
        <f>mergeValue(A129) &amp;"."&amp; mergeValue(B129)&amp;"."&amp; mergeValue(C129)&amp;"."&amp; mergeValue(D129)&amp;"."&amp;  mergeValue(F129)</f>
        <v>1.1.1.1.1</v>
      </c>
      <c r="M129" s="524" t="s">
        <v>9</v>
      </c>
      <c r="N129" s="549"/>
      <c r="O129" s="1287"/>
      <c r="P129" s="1288"/>
      <c r="Q129" s="1288"/>
      <c r="R129" s="1288"/>
      <c r="S129" s="1288"/>
      <c r="T129" s="1288"/>
      <c r="U129" s="1288"/>
      <c r="V129" s="1288"/>
      <c r="W129" s="1288"/>
      <c r="X129" s="1288"/>
      <c r="Y129" s="1288"/>
      <c r="Z129" s="1288"/>
      <c r="AA129" s="1288"/>
      <c r="AB129" s="1288"/>
      <c r="AC129" s="1289"/>
      <c r="AD129" s="1125" t="s">
        <v>720</v>
      </c>
      <c r="AE129" s="553"/>
      <c r="AF129" s="557" t="str">
        <f>strCheckUnique(AG129:AG132)</f>
        <v/>
      </c>
      <c r="AG129" s="553"/>
      <c r="AH129" s="557"/>
      <c r="AI129" s="553"/>
      <c r="AJ129" s="553"/>
      <c r="AK129" s="553"/>
      <c r="AL129" s="553"/>
      <c r="AM129" s="553"/>
      <c r="AN129" s="553"/>
      <c r="AO129" s="553"/>
    </row>
    <row r="130" spans="1:41" s="492" customFormat="1" ht="99" customHeight="1">
      <c r="A130" s="1284"/>
      <c r="B130" s="1284"/>
      <c r="C130" s="1284"/>
      <c r="D130" s="1284"/>
      <c r="E130" s="1284"/>
      <c r="F130" s="1284"/>
      <c r="G130" s="887">
        <v>1</v>
      </c>
      <c r="H130" s="887"/>
      <c r="I130" s="1284"/>
      <c r="J130" s="1284"/>
      <c r="K130" s="895">
        <v>1</v>
      </c>
      <c r="L130" s="561" t="str">
        <f>mergeValue(A130) &amp;"."&amp; mergeValue(B130)&amp;"."&amp; mergeValue(C130)&amp;"."&amp; mergeValue(D130)&amp;"."&amp; mergeValue(F130)&amp;"."&amp; mergeValue(G130)</f>
        <v>1.1.1.1.1.1</v>
      </c>
      <c r="M130" s="1010"/>
      <c r="N130" s="554"/>
      <c r="O130" s="648"/>
      <c r="P130" s="531"/>
      <c r="Q130" s="1034"/>
      <c r="R130" s="1290"/>
      <c r="S130" s="1292" t="s">
        <v>82</v>
      </c>
      <c r="T130" s="1290"/>
      <c r="U130" s="1292" t="s">
        <v>82</v>
      </c>
      <c r="V130" s="648"/>
      <c r="W130" s="725"/>
      <c r="X130" s="1034"/>
      <c r="Y130" s="1290"/>
      <c r="Z130" s="1292" t="s">
        <v>82</v>
      </c>
      <c r="AA130" s="1290"/>
      <c r="AB130" s="1292" t="s">
        <v>83</v>
      </c>
      <c r="AC130" s="546"/>
      <c r="AD130" s="1302" t="s">
        <v>733</v>
      </c>
      <c r="AE130" s="553" t="str">
        <f>strCheckDate(O131:AC131)</f>
        <v/>
      </c>
      <c r="AF130" s="557"/>
      <c r="AG130" s="557" t="str">
        <f>IF(M130="","",M130 )</f>
        <v/>
      </c>
      <c r="AH130" s="557"/>
      <c r="AI130" s="557"/>
      <c r="AJ130" s="557"/>
      <c r="AK130" s="553"/>
      <c r="AL130" s="553"/>
      <c r="AM130" s="553"/>
      <c r="AN130" s="553"/>
      <c r="AO130" s="553"/>
    </row>
    <row r="131" spans="1:41" s="492" customFormat="1" ht="0.2" customHeight="1">
      <c r="A131" s="1284"/>
      <c r="B131" s="1284"/>
      <c r="C131" s="1284"/>
      <c r="D131" s="1284"/>
      <c r="E131" s="1284"/>
      <c r="F131" s="1284"/>
      <c r="G131" s="887"/>
      <c r="H131" s="887"/>
      <c r="I131" s="1284"/>
      <c r="J131" s="1284"/>
      <c r="K131" s="895"/>
      <c r="L131" s="568"/>
      <c r="M131" s="614"/>
      <c r="N131" s="554"/>
      <c r="O131" s="531"/>
      <c r="P131" s="531"/>
      <c r="Q131" s="552" t="str">
        <f>R130 &amp; "-" &amp; T130</f>
        <v>-</v>
      </c>
      <c r="R131" s="1291"/>
      <c r="S131" s="1292"/>
      <c r="T131" s="1291"/>
      <c r="U131" s="1292"/>
      <c r="V131" s="725"/>
      <c r="W131" s="725"/>
      <c r="X131" s="731" t="str">
        <f>Y130 &amp; "-" &amp; AA130</f>
        <v>-</v>
      </c>
      <c r="Y131" s="1291"/>
      <c r="Z131" s="1292"/>
      <c r="AA131" s="1291"/>
      <c r="AB131" s="1292"/>
      <c r="AC131" s="546"/>
      <c r="AD131" s="1303"/>
      <c r="AE131" s="553"/>
      <c r="AF131" s="553"/>
      <c r="AG131" s="553"/>
      <c r="AH131" s="553"/>
      <c r="AI131" s="553"/>
      <c r="AJ131" s="553"/>
      <c r="AK131" s="553"/>
      <c r="AL131" s="553"/>
      <c r="AM131" s="553"/>
      <c r="AN131" s="553"/>
      <c r="AO131" s="553"/>
    </row>
    <row r="132" spans="1:41" s="491" customFormat="1" ht="15" customHeight="1">
      <c r="A132" s="1284"/>
      <c r="B132" s="1284"/>
      <c r="C132" s="1284"/>
      <c r="D132" s="1284"/>
      <c r="E132" s="1284"/>
      <c r="F132" s="1284"/>
      <c r="G132" s="889"/>
      <c r="H132" s="887"/>
      <c r="I132" s="1284"/>
      <c r="J132" s="1284"/>
      <c r="K132" s="894"/>
      <c r="L132" s="507"/>
      <c r="M132" s="525" t="s">
        <v>24</v>
      </c>
      <c r="N132" s="520"/>
      <c r="O132" s="514"/>
      <c r="P132" s="514"/>
      <c r="Q132" s="514"/>
      <c r="R132" s="541"/>
      <c r="S132" s="533"/>
      <c r="T132" s="532"/>
      <c r="U132" s="520"/>
      <c r="V132" s="719"/>
      <c r="W132" s="719"/>
      <c r="X132" s="719"/>
      <c r="Y132" s="728"/>
      <c r="Z132" s="953"/>
      <c r="AA132" s="952"/>
      <c r="AB132" s="948"/>
      <c r="AC132" s="529"/>
      <c r="AD132" s="1304"/>
      <c r="AE132" s="555"/>
      <c r="AF132" s="555"/>
      <c r="AG132" s="555"/>
      <c r="AH132" s="555"/>
      <c r="AI132" s="555"/>
      <c r="AJ132" s="555"/>
      <c r="AK132" s="555"/>
      <c r="AL132" s="555"/>
      <c r="AM132" s="555"/>
      <c r="AN132" s="555"/>
      <c r="AO132" s="555"/>
    </row>
    <row r="133" spans="1:41" s="491" customFormat="1" ht="15" customHeight="1">
      <c r="A133" s="1284"/>
      <c r="B133" s="1284"/>
      <c r="C133" s="1284"/>
      <c r="D133" s="1284"/>
      <c r="E133" s="1284"/>
      <c r="F133" s="889"/>
      <c r="G133" s="889"/>
      <c r="H133" s="887"/>
      <c r="I133" s="1284"/>
      <c r="J133" s="889"/>
      <c r="K133" s="894"/>
      <c r="L133" s="507"/>
      <c r="M133" s="520" t="s">
        <v>10</v>
      </c>
      <c r="N133" s="519"/>
      <c r="O133" s="514"/>
      <c r="P133" s="514"/>
      <c r="Q133" s="514"/>
      <c r="R133" s="541"/>
      <c r="S133" s="533"/>
      <c r="T133" s="532"/>
      <c r="U133" s="519"/>
      <c r="V133" s="719"/>
      <c r="W133" s="719"/>
      <c r="X133" s="719"/>
      <c r="Y133" s="728"/>
      <c r="Z133" s="953"/>
      <c r="AA133" s="952"/>
      <c r="AB133" s="1083"/>
      <c r="AC133" s="533"/>
      <c r="AD133" s="529"/>
      <c r="AE133" s="555"/>
      <c r="AF133" s="555"/>
      <c r="AG133" s="555"/>
      <c r="AH133" s="555"/>
      <c r="AI133" s="555"/>
      <c r="AJ133" s="555"/>
      <c r="AK133" s="555"/>
      <c r="AL133" s="555"/>
      <c r="AM133" s="555"/>
      <c r="AN133" s="555"/>
      <c r="AO133" s="555"/>
    </row>
    <row r="134" spans="1:41" s="491" customFormat="1" ht="0.2" customHeight="1">
      <c r="A134" s="1284"/>
      <c r="B134" s="1284"/>
      <c r="C134" s="1284"/>
      <c r="D134" s="1284"/>
      <c r="E134" s="893"/>
      <c r="F134" s="889"/>
      <c r="G134" s="889"/>
      <c r="H134" s="889"/>
      <c r="I134" s="885"/>
      <c r="J134" s="882"/>
      <c r="K134" s="892"/>
      <c r="L134" s="507"/>
      <c r="M134" s="520"/>
      <c r="N134" s="518"/>
      <c r="O134" s="514"/>
      <c r="P134" s="514"/>
      <c r="Q134" s="514"/>
      <c r="R134" s="541"/>
      <c r="S134" s="533"/>
      <c r="T134" s="532"/>
      <c r="U134" s="518"/>
      <c r="V134" s="719"/>
      <c r="W134" s="719"/>
      <c r="X134" s="719"/>
      <c r="Y134" s="728"/>
      <c r="Z134" s="953"/>
      <c r="AA134" s="952"/>
      <c r="AB134" s="1082"/>
      <c r="AC134" s="533"/>
      <c r="AD134" s="529"/>
      <c r="AE134" s="555"/>
      <c r="AF134" s="555"/>
      <c r="AG134" s="555"/>
      <c r="AH134" s="555"/>
      <c r="AI134" s="555"/>
      <c r="AJ134" s="555"/>
      <c r="AK134" s="555"/>
      <c r="AL134" s="555"/>
      <c r="AM134" s="555"/>
      <c r="AN134" s="555"/>
      <c r="AO134" s="555"/>
    </row>
    <row r="135" spans="1:41" s="491" customFormat="1" ht="15" customHeight="1">
      <c r="A135" s="1284"/>
      <c r="B135" s="1284"/>
      <c r="C135" s="1284"/>
      <c r="D135" s="893"/>
      <c r="E135" s="893"/>
      <c r="F135" s="889"/>
      <c r="G135" s="889"/>
      <c r="H135" s="889"/>
      <c r="I135" s="885"/>
      <c r="J135" s="882"/>
      <c r="K135" s="892"/>
      <c r="L135" s="507"/>
      <c r="M135" s="519" t="s">
        <v>16</v>
      </c>
      <c r="N135" s="518"/>
      <c r="O135" s="514"/>
      <c r="P135" s="514"/>
      <c r="Q135" s="514"/>
      <c r="R135" s="541"/>
      <c r="S135" s="533"/>
      <c r="T135" s="532"/>
      <c r="U135" s="518"/>
      <c r="V135" s="719"/>
      <c r="W135" s="719"/>
      <c r="X135" s="719"/>
      <c r="Y135" s="728"/>
      <c r="Z135" s="953"/>
      <c r="AA135" s="952"/>
      <c r="AB135" s="1082"/>
      <c r="AC135" s="533"/>
      <c r="AD135" s="529"/>
      <c r="AE135" s="555"/>
      <c r="AF135" s="555"/>
      <c r="AG135" s="555"/>
      <c r="AH135" s="555"/>
      <c r="AI135" s="555"/>
      <c r="AJ135" s="555"/>
      <c r="AK135" s="555"/>
      <c r="AL135" s="555"/>
      <c r="AM135" s="555"/>
      <c r="AN135" s="555"/>
      <c r="AO135" s="555"/>
    </row>
    <row r="136" spans="1:41" s="491" customFormat="1" ht="15" customHeight="1">
      <c r="A136" s="1284"/>
      <c r="B136" s="1284"/>
      <c r="C136" s="893"/>
      <c r="D136" s="893"/>
      <c r="E136" s="893"/>
      <c r="F136" s="893"/>
      <c r="G136" s="898"/>
      <c r="H136" s="885"/>
      <c r="I136" s="896"/>
      <c r="J136" s="882"/>
      <c r="K136" s="897"/>
      <c r="L136" s="507"/>
      <c r="M136" s="518" t="s">
        <v>17</v>
      </c>
      <c r="N136" s="518"/>
      <c r="O136" s="514"/>
      <c r="P136" s="514"/>
      <c r="Q136" s="514"/>
      <c r="R136" s="541"/>
      <c r="S136" s="533"/>
      <c r="T136" s="532"/>
      <c r="U136" s="518"/>
      <c r="V136" s="719"/>
      <c r="W136" s="719"/>
      <c r="X136" s="719"/>
      <c r="Y136" s="728"/>
      <c r="Z136" s="953"/>
      <c r="AA136" s="952"/>
      <c r="AB136" s="1082"/>
      <c r="AC136" s="533"/>
      <c r="AD136" s="529"/>
      <c r="AE136" s="555"/>
      <c r="AF136" s="555"/>
      <c r="AG136" s="555"/>
      <c r="AH136" s="555"/>
      <c r="AI136" s="555"/>
      <c r="AJ136" s="555"/>
      <c r="AK136" s="555"/>
      <c r="AL136" s="555"/>
      <c r="AM136" s="555"/>
      <c r="AN136" s="555"/>
      <c r="AO136" s="555"/>
    </row>
    <row r="137" spans="1:41" s="491" customFormat="1" ht="15" customHeight="1">
      <c r="A137" s="1284"/>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719"/>
      <c r="W137" s="719"/>
      <c r="X137" s="719"/>
      <c r="Y137" s="728"/>
      <c r="Z137" s="953"/>
      <c r="AA137" s="952"/>
      <c r="AB137" s="1082"/>
      <c r="AC137" s="533"/>
      <c r="AD137" s="529"/>
      <c r="AE137" s="555"/>
      <c r="AF137" s="555"/>
      <c r="AG137" s="555"/>
      <c r="AH137" s="555"/>
      <c r="AI137" s="555"/>
      <c r="AJ137" s="555"/>
      <c r="AK137" s="555"/>
      <c r="AL137" s="555"/>
      <c r="AM137" s="555"/>
      <c r="AN137" s="555"/>
      <c r="AO137" s="555"/>
    </row>
    <row r="138" spans="1:41"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41" ht="17.100000000000001" customHeight="1">
      <c r="X139" s="196"/>
      <c r="Y139" s="196"/>
      <c r="Z139" s="196"/>
      <c r="AA139" s="196"/>
      <c r="AB139" s="196"/>
      <c r="AC139" s="196"/>
      <c r="AD139" s="196"/>
      <c r="AE139" s="196"/>
      <c r="AF139" s="196"/>
      <c r="AG139" s="196"/>
      <c r="AH139" s="196"/>
    </row>
    <row r="140" spans="1:41"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41" ht="17.100000000000001" customHeight="1">
      <c r="T141" s="116"/>
      <c r="U141" s="40"/>
      <c r="X141" s="196"/>
      <c r="Y141" s="196"/>
      <c r="Z141" s="196"/>
      <c r="AA141" s="196"/>
      <c r="AB141" s="196"/>
      <c r="AC141" s="196"/>
      <c r="AD141" s="196"/>
      <c r="AE141" s="196"/>
      <c r="AF141" s="196"/>
      <c r="AG141" s="196"/>
      <c r="AH141" s="196"/>
    </row>
    <row r="142" spans="1:41" s="492" customFormat="1" ht="22.5">
      <c r="A142" s="1284">
        <v>1</v>
      </c>
      <c r="B142" s="905"/>
      <c r="C142" s="905"/>
      <c r="D142" s="905"/>
      <c r="E142" s="906"/>
      <c r="F142" s="907"/>
      <c r="G142" s="907"/>
      <c r="H142" s="907"/>
      <c r="I142" s="908"/>
      <c r="J142" s="903"/>
      <c r="K142" s="910"/>
      <c r="L142" s="561">
        <f>mergeValue(A142)</f>
        <v>1</v>
      </c>
      <c r="M142" s="609" t="s">
        <v>19</v>
      </c>
      <c r="N142" s="548"/>
      <c r="O142" s="1327"/>
      <c r="P142" s="1327"/>
      <c r="Q142" s="1327"/>
      <c r="R142" s="1327"/>
      <c r="S142" s="1327"/>
      <c r="T142" s="1327"/>
      <c r="U142" s="1327"/>
      <c r="V142" s="1327"/>
      <c r="W142" s="1125" t="s">
        <v>718</v>
      </c>
      <c r="X142" s="553"/>
      <c r="Y142" s="553"/>
      <c r="Z142" s="553"/>
      <c r="AA142" s="553"/>
      <c r="AB142" s="553"/>
      <c r="AC142" s="553"/>
      <c r="AD142" s="553"/>
      <c r="AE142" s="553"/>
      <c r="AF142" s="553"/>
      <c r="AG142" s="553"/>
      <c r="AH142" s="553"/>
    </row>
    <row r="143" spans="1:41" s="492" customFormat="1" ht="22.5">
      <c r="A143" s="1284"/>
      <c r="B143" s="1284">
        <v>1</v>
      </c>
      <c r="C143" s="905"/>
      <c r="D143" s="905"/>
      <c r="E143" s="907"/>
      <c r="F143" s="907"/>
      <c r="G143" s="907"/>
      <c r="H143" s="907"/>
      <c r="I143" s="902"/>
      <c r="J143" s="901"/>
      <c r="K143" s="904"/>
      <c r="L143" s="561" t="str">
        <f>mergeValue(A143) &amp;"."&amp; mergeValue(B143)</f>
        <v>1.1</v>
      </c>
      <c r="M143" s="515" t="s">
        <v>15</v>
      </c>
      <c r="N143" s="548"/>
      <c r="O143" s="1327"/>
      <c r="P143" s="1327"/>
      <c r="Q143" s="1327"/>
      <c r="R143" s="1327"/>
      <c r="S143" s="1327"/>
      <c r="T143" s="1327"/>
      <c r="U143" s="1327"/>
      <c r="V143" s="1327"/>
      <c r="W143" s="1125" t="s">
        <v>459</v>
      </c>
      <c r="X143" s="553"/>
      <c r="Y143" s="553"/>
      <c r="Z143" s="553"/>
      <c r="AA143" s="553"/>
      <c r="AB143" s="553"/>
      <c r="AC143" s="553"/>
      <c r="AD143" s="553"/>
      <c r="AE143" s="553"/>
      <c r="AF143" s="553"/>
      <c r="AG143" s="553"/>
      <c r="AH143" s="553"/>
    </row>
    <row r="144" spans="1:41" s="492" customFormat="1" ht="22.5">
      <c r="A144" s="1284"/>
      <c r="B144" s="1284"/>
      <c r="C144" s="1284">
        <v>1</v>
      </c>
      <c r="D144" s="905"/>
      <c r="E144" s="907"/>
      <c r="F144" s="907"/>
      <c r="G144" s="907"/>
      <c r="H144" s="907"/>
      <c r="I144" s="909"/>
      <c r="J144" s="901"/>
      <c r="K144" s="904"/>
      <c r="L144" s="561" t="str">
        <f>mergeValue(A144) &amp;"."&amp; mergeValue(B144)&amp;"."&amp; mergeValue(C144)</f>
        <v>1.1.1</v>
      </c>
      <c r="M144" s="516" t="s">
        <v>7</v>
      </c>
      <c r="N144" s="548"/>
      <c r="O144" s="1327"/>
      <c r="P144" s="1327"/>
      <c r="Q144" s="1327"/>
      <c r="R144" s="1327"/>
      <c r="S144" s="1327"/>
      <c r="T144" s="1327"/>
      <c r="U144" s="1327"/>
      <c r="V144" s="1327"/>
      <c r="W144" s="1125" t="s">
        <v>600</v>
      </c>
      <c r="X144" s="553"/>
      <c r="Y144" s="553"/>
      <c r="Z144" s="553"/>
      <c r="AA144" s="553"/>
      <c r="AB144" s="553"/>
      <c r="AC144" s="553"/>
      <c r="AD144" s="553"/>
      <c r="AE144" s="553"/>
      <c r="AF144" s="553"/>
      <c r="AG144" s="553"/>
      <c r="AH144" s="553"/>
    </row>
    <row r="145" spans="1:35" s="492" customFormat="1" ht="22.5">
      <c r="A145" s="1284"/>
      <c r="B145" s="1284"/>
      <c r="C145" s="1284"/>
      <c r="D145" s="1284">
        <v>1</v>
      </c>
      <c r="E145" s="907"/>
      <c r="F145" s="907"/>
      <c r="G145" s="907"/>
      <c r="H145" s="907"/>
      <c r="I145" s="909"/>
      <c r="J145" s="901"/>
      <c r="K145" s="904"/>
      <c r="L145" s="561" t="str">
        <f>mergeValue(A145) &amp;"."&amp; mergeValue(B145)&amp;"."&amp; mergeValue(C145)&amp;"."&amp; mergeValue(D145)</f>
        <v>1.1.1.1</v>
      </c>
      <c r="M145" s="517" t="s">
        <v>21</v>
      </c>
      <c r="N145" s="548"/>
      <c r="O145" s="1327"/>
      <c r="P145" s="1327"/>
      <c r="Q145" s="1327"/>
      <c r="R145" s="1327"/>
      <c r="S145" s="1327"/>
      <c r="T145" s="1327"/>
      <c r="U145" s="1327"/>
      <c r="V145" s="1327"/>
      <c r="W145" s="1125" t="s">
        <v>601</v>
      </c>
      <c r="X145" s="553"/>
      <c r="Y145" s="553"/>
      <c r="Z145" s="553"/>
      <c r="AA145" s="553"/>
      <c r="AB145" s="553"/>
      <c r="AC145" s="553"/>
      <c r="AD145" s="553"/>
      <c r="AE145" s="553"/>
      <c r="AF145" s="553"/>
      <c r="AG145" s="553"/>
      <c r="AH145" s="553"/>
    </row>
    <row r="146" spans="1:35" s="492" customFormat="1" ht="11.25" hidden="1" customHeight="1">
      <c r="A146" s="1284"/>
      <c r="B146" s="1284"/>
      <c r="C146" s="1284"/>
      <c r="D146" s="1284"/>
      <c r="E146" s="1284">
        <v>1</v>
      </c>
      <c r="F146" s="907"/>
      <c r="G146" s="907"/>
      <c r="H146" s="905">
        <v>1</v>
      </c>
      <c r="I146" s="1284">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4"/>
      <c r="B147" s="1284"/>
      <c r="C147" s="1284"/>
      <c r="D147" s="1284"/>
      <c r="E147" s="1284"/>
      <c r="F147" s="1284">
        <v>1</v>
      </c>
      <c r="G147" s="905"/>
      <c r="H147" s="905"/>
      <c r="I147" s="1284"/>
      <c r="J147" s="1284">
        <v>1</v>
      </c>
      <c r="K147" s="913"/>
      <c r="L147" s="561" t="str">
        <f>mergeValue(A147) &amp;"."&amp; mergeValue(B147)&amp;"."&amp; mergeValue(C147)&amp;"."&amp; mergeValue(D147)&amp;"."&amp;  mergeValue(F147)</f>
        <v>1.1.1.1.1</v>
      </c>
      <c r="M147" s="524" t="s">
        <v>9</v>
      </c>
      <c r="N147" s="549"/>
      <c r="O147" s="1286"/>
      <c r="P147" s="1286"/>
      <c r="Q147" s="1286"/>
      <c r="R147" s="1286"/>
      <c r="S147" s="1286"/>
      <c r="T147" s="1286"/>
      <c r="U147" s="1286"/>
      <c r="V147" s="1286"/>
      <c r="W147" s="1125" t="s">
        <v>720</v>
      </c>
      <c r="X147" s="553"/>
      <c r="Y147" s="557" t="str">
        <f>strCheckUnique(Z147:Z150)</f>
        <v/>
      </c>
      <c r="Z147" s="553"/>
      <c r="AA147" s="557"/>
      <c r="AB147" s="553"/>
      <c r="AC147" s="553"/>
      <c r="AD147" s="553"/>
      <c r="AE147" s="553"/>
      <c r="AF147" s="553"/>
      <c r="AG147" s="553"/>
      <c r="AH147" s="553"/>
    </row>
    <row r="148" spans="1:35" s="492" customFormat="1" ht="99" customHeight="1">
      <c r="A148" s="1284"/>
      <c r="B148" s="1284"/>
      <c r="C148" s="1284"/>
      <c r="D148" s="1284"/>
      <c r="E148" s="1284"/>
      <c r="F148" s="1284"/>
      <c r="G148" s="905">
        <v>1</v>
      </c>
      <c r="H148" s="905"/>
      <c r="I148" s="1284"/>
      <c r="J148" s="1284"/>
      <c r="K148" s="913">
        <v>1</v>
      </c>
      <c r="L148" s="561" t="str">
        <f>mergeValue(A148) &amp;"."&amp; mergeValue(B148)&amp;"."&amp; mergeValue(C148)&amp;"."&amp; mergeValue(D148)&amp;"."&amp; mergeValue(F148)&amp;"."&amp; mergeValue(G148)</f>
        <v>1.1.1.1.1.1</v>
      </c>
      <c r="M148" s="1010"/>
      <c r="N148" s="554"/>
      <c r="O148" s="531"/>
      <c r="P148" s="531"/>
      <c r="Q148" s="1034"/>
      <c r="R148" s="1290"/>
      <c r="S148" s="1292" t="s">
        <v>82</v>
      </c>
      <c r="T148" s="1290"/>
      <c r="U148" s="1292" t="s">
        <v>83</v>
      </c>
      <c r="V148" s="546"/>
      <c r="W148" s="1302" t="s">
        <v>733</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4"/>
      <c r="B149" s="1284"/>
      <c r="C149" s="1284"/>
      <c r="D149" s="1284"/>
      <c r="E149" s="1284"/>
      <c r="F149" s="1284"/>
      <c r="G149" s="905"/>
      <c r="H149" s="905"/>
      <c r="I149" s="1284"/>
      <c r="J149" s="1284"/>
      <c r="K149" s="913"/>
      <c r="L149" s="568"/>
      <c r="M149" s="614"/>
      <c r="N149" s="554"/>
      <c r="O149" s="531"/>
      <c r="P149" s="531"/>
      <c r="Q149" s="552" t="str">
        <f>R148 &amp; "-" &amp; T148</f>
        <v>-</v>
      </c>
      <c r="R149" s="1291"/>
      <c r="S149" s="1292"/>
      <c r="T149" s="1291"/>
      <c r="U149" s="1292"/>
      <c r="V149" s="546"/>
      <c r="W149" s="1303"/>
      <c r="X149" s="553"/>
      <c r="Y149" s="553"/>
      <c r="Z149" s="553"/>
      <c r="AA149" s="553"/>
      <c r="AB149" s="553"/>
      <c r="AC149" s="553"/>
      <c r="AD149" s="553"/>
      <c r="AE149" s="553"/>
      <c r="AF149" s="553"/>
      <c r="AG149" s="553"/>
      <c r="AH149" s="553"/>
    </row>
    <row r="150" spans="1:35" s="491" customFormat="1" ht="15" customHeight="1">
      <c r="A150" s="1284"/>
      <c r="B150" s="1284"/>
      <c r="C150" s="1284"/>
      <c r="D150" s="1284"/>
      <c r="E150" s="1284"/>
      <c r="F150" s="1284"/>
      <c r="G150" s="907"/>
      <c r="H150" s="905"/>
      <c r="I150" s="1284"/>
      <c r="J150" s="1284"/>
      <c r="K150" s="912"/>
      <c r="L150" s="507"/>
      <c r="M150" s="525" t="s">
        <v>24</v>
      </c>
      <c r="N150" s="520"/>
      <c r="O150" s="514"/>
      <c r="P150" s="514"/>
      <c r="Q150" s="514"/>
      <c r="R150" s="541"/>
      <c r="S150" s="533"/>
      <c r="T150" s="532"/>
      <c r="U150" s="520"/>
      <c r="V150" s="529"/>
      <c r="W150" s="1304"/>
      <c r="X150" s="555"/>
      <c r="Y150" s="555"/>
      <c r="Z150" s="555"/>
      <c r="AA150" s="555"/>
      <c r="AB150" s="555"/>
      <c r="AC150" s="555"/>
      <c r="AD150" s="555"/>
      <c r="AE150" s="555"/>
      <c r="AF150" s="555"/>
      <c r="AG150" s="555"/>
      <c r="AH150" s="555"/>
    </row>
    <row r="151" spans="1:35" s="491" customFormat="1" ht="15" customHeight="1">
      <c r="A151" s="1284"/>
      <c r="B151" s="1284"/>
      <c r="C151" s="1284"/>
      <c r="D151" s="1284"/>
      <c r="E151" s="1284"/>
      <c r="F151" s="907"/>
      <c r="G151" s="907"/>
      <c r="H151" s="905"/>
      <c r="I151" s="1284"/>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4"/>
      <c r="B152" s="1284"/>
      <c r="C152" s="1284"/>
      <c r="D152" s="1284"/>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4"/>
      <c r="B153" s="1284"/>
      <c r="C153" s="1284"/>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4"/>
      <c r="B154" s="1284"/>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4"/>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4">
        <v>1</v>
      </c>
      <c r="B160" s="848"/>
      <c r="C160" s="848"/>
      <c r="D160" s="848"/>
      <c r="E160" s="849"/>
      <c r="F160" s="850"/>
      <c r="G160" s="850"/>
      <c r="H160" s="850"/>
      <c r="I160" s="851"/>
      <c r="J160" s="846"/>
      <c r="K160" s="853"/>
      <c r="L160" s="561">
        <f>mergeValue(A160)</f>
        <v>1</v>
      </c>
      <c r="M160" s="609" t="s">
        <v>19</v>
      </c>
      <c r="N160" s="548"/>
      <c r="O160" s="1386"/>
      <c r="P160" s="1387"/>
      <c r="Q160" s="1387"/>
      <c r="R160" s="1387"/>
      <c r="S160" s="1387"/>
      <c r="T160" s="1387"/>
      <c r="U160" s="1387"/>
      <c r="V160" s="1388"/>
      <c r="W160" s="1125" t="s">
        <v>718</v>
      </c>
      <c r="X160" s="553"/>
      <c r="Y160" s="553"/>
      <c r="Z160" s="553"/>
      <c r="AA160" s="553"/>
      <c r="AB160" s="553"/>
      <c r="AC160" s="553"/>
      <c r="AD160" s="553"/>
      <c r="AE160" s="553"/>
      <c r="AF160" s="553"/>
      <c r="AG160" s="553"/>
    </row>
    <row r="161" spans="1:33" s="492" customFormat="1" ht="22.5">
      <c r="A161" s="1284"/>
      <c r="B161" s="1284">
        <v>1</v>
      </c>
      <c r="C161" s="848"/>
      <c r="D161" s="848"/>
      <c r="E161" s="850"/>
      <c r="F161" s="850"/>
      <c r="G161" s="850"/>
      <c r="H161" s="850"/>
      <c r="I161" s="845"/>
      <c r="J161" s="844"/>
      <c r="K161" s="847"/>
      <c r="L161" s="561" t="str">
        <f>mergeValue(A161) &amp;"."&amp; mergeValue(B161)</f>
        <v>1.1</v>
      </c>
      <c r="M161" s="515" t="s">
        <v>15</v>
      </c>
      <c r="N161" s="548"/>
      <c r="O161" s="1386"/>
      <c r="P161" s="1387"/>
      <c r="Q161" s="1387"/>
      <c r="R161" s="1387"/>
      <c r="S161" s="1387"/>
      <c r="T161" s="1387"/>
      <c r="U161" s="1387"/>
      <c r="V161" s="1388"/>
      <c r="W161" s="1125" t="s">
        <v>459</v>
      </c>
      <c r="X161" s="553"/>
      <c r="Y161" s="553"/>
      <c r="Z161" s="553"/>
      <c r="AA161" s="553"/>
      <c r="AB161" s="553"/>
      <c r="AC161" s="553"/>
      <c r="AD161" s="553"/>
      <c r="AE161" s="553"/>
      <c r="AF161" s="553"/>
      <c r="AG161" s="553"/>
    </row>
    <row r="162" spans="1:33" s="492" customFormat="1" ht="22.5">
      <c r="A162" s="1284"/>
      <c r="B162" s="1284"/>
      <c r="C162" s="1284">
        <v>1</v>
      </c>
      <c r="D162" s="848"/>
      <c r="E162" s="850"/>
      <c r="F162" s="850"/>
      <c r="G162" s="850"/>
      <c r="H162" s="850"/>
      <c r="I162" s="852"/>
      <c r="J162" s="844"/>
      <c r="K162" s="847"/>
      <c r="L162" s="561" t="str">
        <f>mergeValue(A162) &amp;"."&amp; mergeValue(B162)&amp;"."&amp; mergeValue(C162)</f>
        <v>1.1.1</v>
      </c>
      <c r="M162" s="516" t="s">
        <v>7</v>
      </c>
      <c r="N162" s="548"/>
      <c r="O162" s="1386"/>
      <c r="P162" s="1387"/>
      <c r="Q162" s="1387"/>
      <c r="R162" s="1387"/>
      <c r="S162" s="1387"/>
      <c r="T162" s="1387"/>
      <c r="U162" s="1387"/>
      <c r="V162" s="1388"/>
      <c r="W162" s="1125" t="s">
        <v>600</v>
      </c>
      <c r="X162" s="553"/>
      <c r="Y162" s="553"/>
      <c r="Z162" s="553"/>
      <c r="AA162" s="553"/>
      <c r="AB162" s="553"/>
      <c r="AC162" s="553"/>
      <c r="AD162" s="553"/>
      <c r="AE162" s="553"/>
      <c r="AF162" s="553"/>
      <c r="AG162" s="553"/>
    </row>
    <row r="163" spans="1:33" s="492" customFormat="1" ht="22.5">
      <c r="A163" s="1284"/>
      <c r="B163" s="1284"/>
      <c r="C163" s="1284"/>
      <c r="D163" s="1284">
        <v>1</v>
      </c>
      <c r="E163" s="850"/>
      <c r="F163" s="850"/>
      <c r="G163" s="850"/>
      <c r="H163" s="850"/>
      <c r="I163" s="852"/>
      <c r="J163" s="844"/>
      <c r="K163" s="847"/>
      <c r="L163" s="561" t="str">
        <f>mergeValue(A163) &amp;"."&amp; mergeValue(B163)&amp;"."&amp; mergeValue(C163)&amp;"."&amp; mergeValue(D163)</f>
        <v>1.1.1.1</v>
      </c>
      <c r="M163" s="517" t="s">
        <v>21</v>
      </c>
      <c r="N163" s="548"/>
      <c r="O163" s="1386"/>
      <c r="P163" s="1387"/>
      <c r="Q163" s="1387"/>
      <c r="R163" s="1387"/>
      <c r="S163" s="1387"/>
      <c r="T163" s="1387"/>
      <c r="U163" s="1387"/>
      <c r="V163" s="1388"/>
      <c r="W163" s="1125" t="s">
        <v>601</v>
      </c>
      <c r="X163" s="553"/>
      <c r="Y163" s="553"/>
      <c r="Z163" s="553"/>
      <c r="AA163" s="553"/>
      <c r="AB163" s="553"/>
      <c r="AC163" s="553"/>
      <c r="AD163" s="553"/>
      <c r="AE163" s="553"/>
      <c r="AF163" s="553"/>
      <c r="AG163" s="553"/>
    </row>
    <row r="164" spans="1:33" s="492" customFormat="1" ht="78.75">
      <c r="A164" s="1284"/>
      <c r="B164" s="1284"/>
      <c r="C164" s="1284"/>
      <c r="D164" s="1284"/>
      <c r="E164" s="1284">
        <v>1</v>
      </c>
      <c r="F164" s="850"/>
      <c r="G164" s="850"/>
      <c r="H164" s="848">
        <v>1</v>
      </c>
      <c r="I164" s="1284">
        <v>1</v>
      </c>
      <c r="J164" s="850"/>
      <c r="K164" s="855"/>
      <c r="L164" s="561" t="str">
        <f>mergeValue(A164) &amp;"."&amp; mergeValue(B164)&amp;"."&amp; mergeValue(C164)&amp;"."&amp; mergeValue(D164)&amp;"."&amp; mergeValue(E164)</f>
        <v>1.1.1.1.1</v>
      </c>
      <c r="M164" s="523" t="s">
        <v>8</v>
      </c>
      <c r="N164" s="549"/>
      <c r="O164" s="1287"/>
      <c r="P164" s="1288"/>
      <c r="Q164" s="1288"/>
      <c r="R164" s="1288"/>
      <c r="S164" s="1288"/>
      <c r="T164" s="1288"/>
      <c r="U164" s="1288"/>
      <c r="V164" s="1289"/>
      <c r="W164" s="1125" t="s">
        <v>719</v>
      </c>
      <c r="X164" s="553"/>
      <c r="Y164" s="553"/>
      <c r="Z164" s="553"/>
      <c r="AA164" s="553"/>
      <c r="AB164" s="553"/>
      <c r="AC164" s="553"/>
      <c r="AD164" s="553"/>
      <c r="AE164" s="553"/>
      <c r="AF164" s="553"/>
      <c r="AG164" s="553"/>
    </row>
    <row r="165" spans="1:33" s="492" customFormat="1" ht="33.75">
      <c r="A165" s="1284"/>
      <c r="B165" s="1284"/>
      <c r="C165" s="1284"/>
      <c r="D165" s="1284"/>
      <c r="E165" s="1284"/>
      <c r="F165" s="1284">
        <v>1</v>
      </c>
      <c r="G165" s="848"/>
      <c r="H165" s="848"/>
      <c r="I165" s="1284"/>
      <c r="J165" s="1284">
        <v>1</v>
      </c>
      <c r="K165" s="856"/>
      <c r="L165" s="561" t="str">
        <f>mergeValue(A165) &amp;"."&amp; mergeValue(B165)&amp;"."&amp; mergeValue(C165)&amp;"."&amp; mergeValue(D165)&amp;"."&amp; mergeValue(E165)&amp;"."&amp; mergeValue(F165)</f>
        <v>1.1.1.1.1.1</v>
      </c>
      <c r="M165" s="524" t="s">
        <v>9</v>
      </c>
      <c r="N165" s="549"/>
      <c r="O165" s="1287"/>
      <c r="P165" s="1288"/>
      <c r="Q165" s="1288"/>
      <c r="R165" s="1288"/>
      <c r="S165" s="1288"/>
      <c r="T165" s="1288"/>
      <c r="U165" s="1288"/>
      <c r="V165" s="1289"/>
      <c r="W165" s="1125" t="s">
        <v>720</v>
      </c>
      <c r="X165" s="553"/>
      <c r="Y165" s="557" t="str">
        <f>strCheckUnique(Z165:Z168)</f>
        <v/>
      </c>
      <c r="Z165" s="553"/>
      <c r="AA165" s="557" t="str">
        <f>IF(O165="","",O165 &amp; ":_")</f>
        <v/>
      </c>
      <c r="AB165" s="553"/>
      <c r="AC165" s="553"/>
      <c r="AD165" s="553"/>
      <c r="AE165" s="553"/>
      <c r="AF165" s="553"/>
      <c r="AG165" s="553"/>
    </row>
    <row r="166" spans="1:33" s="492" customFormat="1" ht="122.1" customHeight="1">
      <c r="A166" s="1284"/>
      <c r="B166" s="1284"/>
      <c r="C166" s="1284"/>
      <c r="D166" s="1284"/>
      <c r="E166" s="1284"/>
      <c r="F166" s="1284"/>
      <c r="G166" s="848">
        <v>1</v>
      </c>
      <c r="H166" s="848"/>
      <c r="I166" s="1284"/>
      <c r="J166" s="1284"/>
      <c r="K166" s="856">
        <v>1</v>
      </c>
      <c r="L166" s="561" t="str">
        <f>mergeValue(A166) &amp;"."&amp; mergeValue(B166)&amp;"."&amp; mergeValue(C166)&amp;"."&amp; mergeValue(D166)&amp;"."&amp; mergeValue(E166)&amp;"."&amp; mergeValue(F166)&amp;"."&amp; mergeValue(G166)</f>
        <v>1.1.1.1.1.1.1</v>
      </c>
      <c r="M166" s="1010"/>
      <c r="N166" s="554"/>
      <c r="O166" s="1019"/>
      <c r="P166" s="531"/>
      <c r="Q166" s="531"/>
      <c r="R166" s="1290"/>
      <c r="S166" s="1292" t="s">
        <v>82</v>
      </c>
      <c r="T166" s="1290"/>
      <c r="U166" s="1292" t="s">
        <v>82</v>
      </c>
      <c r="V166" s="546"/>
      <c r="W166" s="1302" t="s">
        <v>721</v>
      </c>
      <c r="X166" s="553" t="str">
        <f>strCheckDate(O167:V167)</f>
        <v/>
      </c>
      <c r="Y166" s="557"/>
      <c r="Z166" s="557" t="str">
        <f>IF(M166="","",M166 )</f>
        <v/>
      </c>
      <c r="AA166" s="557"/>
      <c r="AB166" s="557"/>
      <c r="AC166" s="557"/>
      <c r="AD166" s="553"/>
      <c r="AE166" s="553"/>
      <c r="AF166" s="553"/>
      <c r="AG166" s="553"/>
    </row>
    <row r="167" spans="1:33" s="492" customFormat="1" ht="11.25" hidden="1" customHeight="1">
      <c r="A167" s="1284"/>
      <c r="B167" s="1284"/>
      <c r="C167" s="1284"/>
      <c r="D167" s="1284"/>
      <c r="E167" s="1284"/>
      <c r="F167" s="1284"/>
      <c r="G167" s="848"/>
      <c r="H167" s="848"/>
      <c r="I167" s="1284"/>
      <c r="J167" s="1284"/>
      <c r="K167" s="856"/>
      <c r="L167" s="568"/>
      <c r="M167" s="614"/>
      <c r="N167" s="554"/>
      <c r="O167" s="552"/>
      <c r="P167" s="531"/>
      <c r="Q167" s="552" t="str">
        <f>R166 &amp; "-" &amp; T166</f>
        <v>-</v>
      </c>
      <c r="R167" s="1291"/>
      <c r="S167" s="1292"/>
      <c r="T167" s="1291"/>
      <c r="U167" s="1292"/>
      <c r="V167" s="546"/>
      <c r="W167" s="1303"/>
      <c r="X167" s="553"/>
      <c r="Y167" s="553"/>
      <c r="Z167" s="553"/>
      <c r="AA167" s="553"/>
      <c r="AB167" s="553"/>
      <c r="AC167" s="553"/>
      <c r="AD167" s="553"/>
      <c r="AE167" s="553"/>
      <c r="AF167" s="553"/>
      <c r="AG167" s="553"/>
    </row>
    <row r="168" spans="1:33" s="491" customFormat="1" ht="15" customHeight="1">
      <c r="A168" s="1284"/>
      <c r="B168" s="1284"/>
      <c r="C168" s="1284"/>
      <c r="D168" s="1284"/>
      <c r="E168" s="1284"/>
      <c r="F168" s="1284"/>
      <c r="G168" s="850"/>
      <c r="H168" s="848"/>
      <c r="I168" s="1284"/>
      <c r="J168" s="1284"/>
      <c r="K168" s="855"/>
      <c r="L168" s="507"/>
      <c r="M168" s="526" t="s">
        <v>24</v>
      </c>
      <c r="N168" s="520"/>
      <c r="O168" s="514"/>
      <c r="P168" s="514"/>
      <c r="Q168" s="514"/>
      <c r="R168" s="541"/>
      <c r="S168" s="533"/>
      <c r="T168" s="532"/>
      <c r="U168" s="520"/>
      <c r="V168" s="529"/>
      <c r="W168" s="1304"/>
      <c r="X168" s="555"/>
      <c r="Y168" s="555"/>
      <c r="Z168" s="555"/>
      <c r="AA168" s="555"/>
      <c r="AB168" s="555"/>
      <c r="AC168" s="555"/>
      <c r="AD168" s="555"/>
      <c r="AE168" s="555"/>
      <c r="AF168" s="555"/>
      <c r="AG168" s="555"/>
    </row>
    <row r="169" spans="1:33" s="491" customFormat="1" ht="15" customHeight="1">
      <c r="A169" s="1284"/>
      <c r="B169" s="1284"/>
      <c r="C169" s="1284"/>
      <c r="D169" s="1284"/>
      <c r="E169" s="1284"/>
      <c r="F169" s="850"/>
      <c r="G169" s="850"/>
      <c r="H169" s="848"/>
      <c r="I169" s="1284"/>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4"/>
      <c r="B170" s="1284"/>
      <c r="C170" s="1284"/>
      <c r="D170" s="1284"/>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4"/>
      <c r="B171" s="1284"/>
      <c r="C171" s="1284"/>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4"/>
      <c r="B172" s="1284"/>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4"/>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4">
        <v>1</v>
      </c>
      <c r="B178" s="927"/>
      <c r="C178" s="927"/>
      <c r="D178" s="927"/>
      <c r="E178" s="927"/>
      <c r="F178" s="927"/>
      <c r="G178" s="928"/>
      <c r="H178" s="928"/>
      <c r="I178" s="930"/>
      <c r="J178" s="922"/>
      <c r="K178" s="922"/>
      <c r="L178" s="687">
        <f>mergeValue(A178)</f>
        <v>1</v>
      </c>
      <c r="M178" s="609" t="s">
        <v>19</v>
      </c>
      <c r="N178" s="680"/>
      <c r="O178" s="1386"/>
      <c r="P178" s="1387"/>
      <c r="Q178" s="1387"/>
      <c r="R178" s="1387"/>
      <c r="S178" s="1387"/>
      <c r="T178" s="1387"/>
      <c r="U178" s="1387"/>
      <c r="V178" s="1387"/>
      <c r="W178" s="1388"/>
      <c r="X178" s="1093" t="s">
        <v>718</v>
      </c>
      <c r="Y178" s="682"/>
      <c r="Z178" s="682"/>
      <c r="AA178" s="682"/>
      <c r="AB178" s="682"/>
      <c r="AC178" s="682"/>
      <c r="AD178" s="682"/>
      <c r="AE178" s="682"/>
      <c r="AF178" s="682"/>
      <c r="AG178" s="682"/>
    </row>
    <row r="179" spans="1:47" s="650" customFormat="1" ht="22.5">
      <c r="A179" s="1284"/>
      <c r="B179" s="1284">
        <v>1</v>
      </c>
      <c r="C179" s="927"/>
      <c r="D179" s="927"/>
      <c r="E179" s="927"/>
      <c r="F179" s="927"/>
      <c r="G179" s="932"/>
      <c r="H179" s="929"/>
      <c r="I179" s="934"/>
      <c r="J179" s="919"/>
      <c r="K179" s="918"/>
      <c r="L179" s="687" t="str">
        <f>mergeValue(A179) &amp;"."&amp; mergeValue(B179)</f>
        <v>1.1</v>
      </c>
      <c r="M179" s="657" t="s">
        <v>15</v>
      </c>
      <c r="N179" s="680"/>
      <c r="O179" s="1386"/>
      <c r="P179" s="1387"/>
      <c r="Q179" s="1387"/>
      <c r="R179" s="1387"/>
      <c r="S179" s="1387"/>
      <c r="T179" s="1387"/>
      <c r="U179" s="1387"/>
      <c r="V179" s="1387"/>
      <c r="W179" s="1388"/>
      <c r="X179" s="1093" t="s">
        <v>459</v>
      </c>
      <c r="Y179" s="682"/>
      <c r="Z179" s="682"/>
      <c r="AA179" s="682"/>
      <c r="AB179" s="682"/>
      <c r="AC179" s="682"/>
      <c r="AD179" s="682"/>
      <c r="AE179" s="682"/>
      <c r="AF179" s="682"/>
      <c r="AG179" s="682"/>
    </row>
    <row r="180" spans="1:47" s="650" customFormat="1" ht="22.5">
      <c r="A180" s="1284"/>
      <c r="B180" s="1284"/>
      <c r="C180" s="1284">
        <v>1</v>
      </c>
      <c r="D180" s="927"/>
      <c r="E180" s="927"/>
      <c r="F180" s="927"/>
      <c r="G180" s="932"/>
      <c r="H180" s="929"/>
      <c r="I180" s="935"/>
      <c r="J180" s="919"/>
      <c r="K180" s="918"/>
      <c r="L180" s="687" t="str">
        <f>mergeValue(A180) &amp;"."&amp; mergeValue(B180)&amp;"."&amp; mergeValue(C180)</f>
        <v>1.1.1</v>
      </c>
      <c r="M180" s="658" t="s">
        <v>7</v>
      </c>
      <c r="N180" s="680"/>
      <c r="O180" s="1386"/>
      <c r="P180" s="1387"/>
      <c r="Q180" s="1387"/>
      <c r="R180" s="1387"/>
      <c r="S180" s="1387"/>
      <c r="T180" s="1387"/>
      <c r="U180" s="1387"/>
      <c r="V180" s="1387"/>
      <c r="W180" s="1388"/>
      <c r="X180" s="1093" t="s">
        <v>600</v>
      </c>
      <c r="Y180" s="682"/>
      <c r="Z180" s="682"/>
      <c r="AA180" s="682"/>
      <c r="AB180" s="682"/>
      <c r="AC180" s="682"/>
      <c r="AD180" s="682"/>
      <c r="AE180" s="682"/>
      <c r="AF180" s="682"/>
      <c r="AG180" s="682"/>
    </row>
    <row r="181" spans="1:47" s="650" customFormat="1" ht="22.5">
      <c r="A181" s="1284"/>
      <c r="B181" s="1284"/>
      <c r="C181" s="1284"/>
      <c r="D181" s="1284">
        <v>1</v>
      </c>
      <c r="E181" s="927"/>
      <c r="F181" s="927"/>
      <c r="G181" s="932"/>
      <c r="H181" s="929"/>
      <c r="I181" s="935"/>
      <c r="J181" s="933"/>
      <c r="K181" s="918"/>
      <c r="L181" s="687" t="str">
        <f>mergeValue(A181) &amp;"."&amp; mergeValue(B181)&amp;"."&amp; mergeValue(C181)&amp;"."&amp; mergeValue(D181)</f>
        <v>1.1.1.1</v>
      </c>
      <c r="M181" s="659" t="s">
        <v>21</v>
      </c>
      <c r="N181" s="680"/>
      <c r="O181" s="1386"/>
      <c r="P181" s="1387"/>
      <c r="Q181" s="1387"/>
      <c r="R181" s="1387"/>
      <c r="S181" s="1387"/>
      <c r="T181" s="1387"/>
      <c r="U181" s="1387"/>
      <c r="V181" s="1387"/>
      <c r="W181" s="1388"/>
      <c r="X181" s="967" t="s">
        <v>623</v>
      </c>
      <c r="Y181" s="682"/>
      <c r="Z181" s="682"/>
      <c r="AA181" s="682"/>
      <c r="AB181" s="682"/>
      <c r="AC181" s="682"/>
      <c r="AD181" s="682"/>
      <c r="AE181" s="682"/>
      <c r="AF181" s="682"/>
      <c r="AG181" s="682"/>
    </row>
    <row r="182" spans="1:47" s="650" customFormat="1" ht="56.25" customHeight="1">
      <c r="A182" s="1284"/>
      <c r="B182" s="1284"/>
      <c r="C182" s="1284"/>
      <c r="D182" s="1284"/>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302" t="s">
        <v>747</v>
      </c>
      <c r="Y182" s="682" t="str">
        <f>strCheckDateTwo(N182:W182)</f>
        <v/>
      </c>
      <c r="Z182" s="682"/>
      <c r="AA182" s="682"/>
      <c r="AB182" s="682"/>
      <c r="AC182" s="682"/>
      <c r="AD182" s="682"/>
      <c r="AE182" s="682"/>
      <c r="AF182" s="682"/>
      <c r="AG182" s="682"/>
    </row>
    <row r="183" spans="1:47" s="650" customFormat="1" ht="14.25" hidden="1" customHeight="1">
      <c r="A183" s="1284"/>
      <c r="B183" s="1284"/>
      <c r="C183" s="1284"/>
      <c r="D183" s="1284"/>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3"/>
      <c r="Y183" s="682"/>
      <c r="Z183" s="682"/>
      <c r="AA183" s="682"/>
      <c r="AB183" s="682"/>
      <c r="AC183" s="682"/>
      <c r="AD183" s="682"/>
      <c r="AE183" s="682"/>
      <c r="AF183" s="682"/>
      <c r="AG183" s="682"/>
    </row>
    <row r="184" spans="1:47" s="650" customFormat="1" ht="15" customHeight="1">
      <c r="A184" s="1284"/>
      <c r="B184" s="1284"/>
      <c r="C184" s="1284"/>
      <c r="D184" s="1284"/>
      <c r="E184" s="927"/>
      <c r="F184" s="927"/>
      <c r="G184" s="932"/>
      <c r="H184" s="929"/>
      <c r="I184" s="935"/>
      <c r="J184" s="933"/>
      <c r="K184" s="923"/>
      <c r="L184" s="653"/>
      <c r="M184" s="662" t="s">
        <v>5</v>
      </c>
      <c r="N184" s="660"/>
      <c r="O184" s="656"/>
      <c r="P184" s="656"/>
      <c r="Q184" s="656"/>
      <c r="R184" s="656"/>
      <c r="S184" s="672"/>
      <c r="T184" s="668"/>
      <c r="U184" s="667"/>
      <c r="V184" s="660"/>
      <c r="W184" s="660"/>
      <c r="X184" s="1304"/>
      <c r="Y184" s="682"/>
      <c r="Z184" s="682"/>
      <c r="AA184" s="682"/>
      <c r="AB184" s="682"/>
      <c r="AC184" s="682"/>
      <c r="AD184" s="682"/>
      <c r="AE184" s="682"/>
      <c r="AF184" s="682"/>
      <c r="AG184" s="682"/>
    </row>
    <row r="185" spans="1:47" s="649" customFormat="1" ht="15" customHeight="1">
      <c r="A185" s="1284"/>
      <c r="B185" s="1284"/>
      <c r="C185" s="1284"/>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4"/>
      <c r="B186" s="1284"/>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4"/>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4">
        <v>1</v>
      </c>
      <c r="B192" s="962"/>
      <c r="C192" s="962"/>
      <c r="D192" s="962"/>
      <c r="E192" s="962"/>
      <c r="F192" s="955"/>
      <c r="G192" s="961"/>
      <c r="H192" s="961"/>
      <c r="I192" s="943"/>
      <c r="J192" s="942"/>
      <c r="K192" s="942"/>
      <c r="L192" s="687">
        <f>mergeValue(A192)</f>
        <v>1</v>
      </c>
      <c r="M192" s="609" t="s">
        <v>19</v>
      </c>
      <c r="N192" s="1389"/>
      <c r="O192" s="1390"/>
      <c r="P192" s="1390"/>
      <c r="Q192" s="1390"/>
      <c r="R192" s="1390"/>
      <c r="S192" s="1390"/>
      <c r="T192" s="1390"/>
      <c r="U192" s="1390"/>
      <c r="V192" s="1390"/>
      <c r="W192" s="1390"/>
      <c r="X192" s="1390"/>
      <c r="Y192" s="1390"/>
      <c r="Z192" s="1390"/>
      <c r="AA192" s="1390"/>
      <c r="AB192" s="1390"/>
      <c r="AC192" s="1390"/>
      <c r="AD192" s="1390"/>
      <c r="AE192" s="1390"/>
      <c r="AF192" s="1391"/>
      <c r="AG192" s="1093" t="s">
        <v>718</v>
      </c>
      <c r="AH192" s="682"/>
      <c r="AI192" s="682"/>
      <c r="AJ192" s="682"/>
      <c r="AK192" s="682"/>
      <c r="AL192" s="682"/>
      <c r="AM192" s="682"/>
      <c r="AN192" s="682"/>
      <c r="AO192" s="682"/>
      <c r="AP192" s="682"/>
      <c r="AQ192" s="682"/>
      <c r="AR192" s="682"/>
    </row>
    <row r="193" spans="1:46" s="650" customFormat="1" ht="22.5">
      <c r="A193" s="1284"/>
      <c r="B193" s="1284">
        <v>1</v>
      </c>
      <c r="C193" s="962"/>
      <c r="D193" s="962"/>
      <c r="E193" s="962"/>
      <c r="F193" s="955"/>
      <c r="G193" s="964"/>
      <c r="H193" s="965"/>
      <c r="I193" s="944"/>
      <c r="J193" s="939"/>
      <c r="K193" s="937"/>
      <c r="L193" s="687" t="str">
        <f>mergeValue(A193) &amp;"."&amp; mergeValue(B193)</f>
        <v>1.1</v>
      </c>
      <c r="M193" s="657" t="s">
        <v>15</v>
      </c>
      <c r="N193" s="1392"/>
      <c r="O193" s="1393"/>
      <c r="P193" s="1393"/>
      <c r="Q193" s="1393"/>
      <c r="R193" s="1393"/>
      <c r="S193" s="1393"/>
      <c r="T193" s="1393"/>
      <c r="U193" s="1393"/>
      <c r="V193" s="1393"/>
      <c r="W193" s="1393"/>
      <c r="X193" s="1393"/>
      <c r="Y193" s="1393"/>
      <c r="Z193" s="1393"/>
      <c r="AA193" s="1393"/>
      <c r="AB193" s="1393"/>
      <c r="AC193" s="1393"/>
      <c r="AD193" s="1393"/>
      <c r="AE193" s="1393"/>
      <c r="AF193" s="1394"/>
      <c r="AG193" s="1093" t="s">
        <v>459</v>
      </c>
      <c r="AH193" s="682"/>
      <c r="AI193" s="682"/>
      <c r="AJ193" s="682"/>
      <c r="AK193" s="682"/>
      <c r="AL193" s="682"/>
      <c r="AM193" s="682"/>
      <c r="AN193" s="682"/>
      <c r="AO193" s="682"/>
      <c r="AP193" s="682"/>
      <c r="AQ193" s="682"/>
      <c r="AR193" s="682"/>
    </row>
    <row r="194" spans="1:46" s="650" customFormat="1" ht="22.5">
      <c r="A194" s="1284"/>
      <c r="B194" s="1284"/>
      <c r="C194" s="1284">
        <v>1</v>
      </c>
      <c r="D194" s="962"/>
      <c r="E194" s="962"/>
      <c r="F194" s="955"/>
      <c r="G194" s="964"/>
      <c r="H194" s="965"/>
      <c r="I194" s="944"/>
      <c r="J194" s="939"/>
      <c r="K194" s="937"/>
      <c r="L194" s="687" t="str">
        <f>mergeValue(A194) &amp;"."&amp; mergeValue(B194)&amp;"."&amp; mergeValue(C194)</f>
        <v>1.1.1</v>
      </c>
      <c r="M194" s="658" t="s">
        <v>7</v>
      </c>
      <c r="N194" s="1392"/>
      <c r="O194" s="1393"/>
      <c r="P194" s="1393"/>
      <c r="Q194" s="1393"/>
      <c r="R194" s="1393"/>
      <c r="S194" s="1393"/>
      <c r="T194" s="1393"/>
      <c r="U194" s="1393"/>
      <c r="V194" s="1393"/>
      <c r="W194" s="1393"/>
      <c r="X194" s="1393"/>
      <c r="Y194" s="1393"/>
      <c r="Z194" s="1393"/>
      <c r="AA194" s="1393"/>
      <c r="AB194" s="1393"/>
      <c r="AC194" s="1393"/>
      <c r="AD194" s="1393"/>
      <c r="AE194" s="1393"/>
      <c r="AF194" s="1394"/>
      <c r="AG194" s="1093" t="s">
        <v>600</v>
      </c>
      <c r="AH194" s="682"/>
      <c r="AI194" s="682"/>
      <c r="AJ194" s="682"/>
      <c r="AK194" s="682"/>
      <c r="AL194" s="682"/>
      <c r="AM194" s="682"/>
      <c r="AN194" s="682"/>
      <c r="AO194" s="682"/>
      <c r="AP194" s="682"/>
      <c r="AQ194" s="682"/>
      <c r="AR194" s="682"/>
    </row>
    <row r="195" spans="1:46" s="650" customFormat="1" ht="15" customHeight="1">
      <c r="A195" s="1284"/>
      <c r="B195" s="1284"/>
      <c r="C195" s="1284"/>
      <c r="D195" s="1284">
        <v>1</v>
      </c>
      <c r="E195" s="962"/>
      <c r="F195" s="955"/>
      <c r="G195" s="964"/>
      <c r="H195" s="965"/>
      <c r="I195" s="944"/>
      <c r="J195" s="939"/>
      <c r="K195" s="937"/>
      <c r="L195" s="687" t="str">
        <f>mergeValue(A195) &amp;"."&amp; mergeValue(B195)&amp;"."&amp; mergeValue(C195)&amp;"."&amp; mergeValue(D195)</f>
        <v>1.1.1.1</v>
      </c>
      <c r="M195" s="659" t="s">
        <v>21</v>
      </c>
      <c r="N195" s="1392"/>
      <c r="O195" s="1393"/>
      <c r="P195" s="1393"/>
      <c r="Q195" s="1393"/>
      <c r="R195" s="1393"/>
      <c r="S195" s="1393"/>
      <c r="T195" s="1393"/>
      <c r="U195" s="1393"/>
      <c r="V195" s="1393"/>
      <c r="W195" s="1393"/>
      <c r="X195" s="1393"/>
      <c r="Y195" s="1393"/>
      <c r="Z195" s="1393"/>
      <c r="AA195" s="1393"/>
      <c r="AB195" s="1393"/>
      <c r="AC195" s="1393"/>
      <c r="AD195" s="1393"/>
      <c r="AE195" s="1393"/>
      <c r="AF195" s="1394"/>
      <c r="AG195" s="1093" t="s">
        <v>623</v>
      </c>
      <c r="AH195" s="682"/>
      <c r="AI195" s="682"/>
      <c r="AJ195" s="682"/>
      <c r="AK195" s="682"/>
      <c r="AL195" s="682"/>
      <c r="AM195" s="682"/>
      <c r="AN195" s="682"/>
      <c r="AO195" s="682"/>
      <c r="AP195" s="682"/>
      <c r="AQ195" s="682"/>
      <c r="AR195" s="682"/>
    </row>
    <row r="196" spans="1:46" s="650" customFormat="1" ht="17.100000000000001" customHeight="1">
      <c r="A196" s="1284"/>
      <c r="B196" s="1284"/>
      <c r="C196" s="1284"/>
      <c r="D196" s="1284"/>
      <c r="E196" s="1284">
        <v>1</v>
      </c>
      <c r="F196" s="955"/>
      <c r="G196" s="964"/>
      <c r="H196" s="965"/>
      <c r="I196" s="966"/>
      <c r="J196" s="956"/>
      <c r="K196" s="1229"/>
      <c r="L196" s="1344" t="str">
        <f>mergeValue(A196) &amp;"."&amp; mergeValue(B196)&amp;"."&amp; mergeValue(C196)&amp;"."&amp; mergeValue(D196)&amp;"."&amp; mergeValue(E196)</f>
        <v>1.1.1.1.1</v>
      </c>
      <c r="M196" s="1345"/>
      <c r="N196" s="1292" t="s">
        <v>82</v>
      </c>
      <c r="O196" s="1351"/>
      <c r="P196" s="1349">
        <v>1</v>
      </c>
      <c r="Q196" s="1415"/>
      <c r="R196" s="1292" t="s">
        <v>82</v>
      </c>
      <c r="S196" s="1351"/>
      <c r="T196" s="1349">
        <v>1</v>
      </c>
      <c r="U196" s="1415"/>
      <c r="V196" s="1292" t="s">
        <v>82</v>
      </c>
      <c r="W196" s="665"/>
      <c r="X196" s="654">
        <v>1</v>
      </c>
      <c r="Y196" s="1036"/>
      <c r="Z196" s="637"/>
      <c r="AA196" s="637"/>
      <c r="AB196" s="1290"/>
      <c r="AC196" s="1292" t="s">
        <v>82</v>
      </c>
      <c r="AD196" s="1290"/>
      <c r="AE196" s="1292" t="s">
        <v>82</v>
      </c>
      <c r="AF196" s="679"/>
      <c r="AG196" s="1346" t="s">
        <v>622</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4"/>
      <c r="B197" s="1284"/>
      <c r="C197" s="1284"/>
      <c r="D197" s="1284"/>
      <c r="E197" s="1284"/>
      <c r="F197" s="955"/>
      <c r="G197" s="964"/>
      <c r="H197" s="965"/>
      <c r="I197" s="966"/>
      <c r="J197" s="956"/>
      <c r="K197" s="1229"/>
      <c r="L197" s="1344"/>
      <c r="M197" s="1345"/>
      <c r="N197" s="1292"/>
      <c r="O197" s="1351"/>
      <c r="P197" s="1349"/>
      <c r="Q197" s="1415"/>
      <c r="R197" s="1292"/>
      <c r="S197" s="1351"/>
      <c r="T197" s="1349"/>
      <c r="U197" s="1415"/>
      <c r="V197" s="1292"/>
      <c r="W197" s="688"/>
      <c r="X197" s="669"/>
      <c r="Y197" s="669"/>
      <c r="Z197" s="671"/>
      <c r="AA197" s="571" t="str">
        <f>AB196 &amp; "-" &amp; AD196</f>
        <v>-</v>
      </c>
      <c r="AB197" s="1291"/>
      <c r="AC197" s="1292"/>
      <c r="AD197" s="1291"/>
      <c r="AE197" s="1292"/>
      <c r="AF197" s="638"/>
      <c r="AG197" s="1347"/>
      <c r="AH197" s="682"/>
      <c r="AI197" s="685"/>
      <c r="AJ197" s="685"/>
      <c r="AK197" s="685"/>
      <c r="AL197" s="685"/>
      <c r="AM197" s="685"/>
      <c r="AN197" s="685"/>
      <c r="AO197" s="682"/>
      <c r="AP197" s="682"/>
      <c r="AQ197" s="682"/>
      <c r="AR197" s="682"/>
    </row>
    <row r="198" spans="1:46" s="650" customFormat="1" ht="17.100000000000001" customHeight="1">
      <c r="A198" s="1284"/>
      <c r="B198" s="1284"/>
      <c r="C198" s="1284"/>
      <c r="D198" s="1284"/>
      <c r="E198" s="1284"/>
      <c r="F198" s="955"/>
      <c r="G198" s="964"/>
      <c r="H198" s="965"/>
      <c r="I198" s="966"/>
      <c r="J198" s="956"/>
      <c r="K198" s="1229"/>
      <c r="L198" s="1344"/>
      <c r="M198" s="1345"/>
      <c r="N198" s="1292"/>
      <c r="O198" s="1351"/>
      <c r="P198" s="1349"/>
      <c r="Q198" s="1415"/>
      <c r="R198" s="1292"/>
      <c r="S198" s="570"/>
      <c r="T198" s="663"/>
      <c r="U198" s="669"/>
      <c r="V198" s="670"/>
      <c r="W198" s="670"/>
      <c r="X198" s="670"/>
      <c r="Y198" s="670"/>
      <c r="Z198" s="671"/>
      <c r="AA198" s="671"/>
      <c r="AB198" s="672"/>
      <c r="AC198" s="668"/>
      <c r="AD198" s="668"/>
      <c r="AE198" s="672"/>
      <c r="AF198" s="668"/>
      <c r="AG198" s="1347"/>
      <c r="AH198" s="682"/>
      <c r="AI198" s="685"/>
      <c r="AJ198" s="685"/>
      <c r="AK198" s="685"/>
      <c r="AL198" s="685"/>
      <c r="AM198" s="685"/>
      <c r="AN198" s="685"/>
      <c r="AO198" s="682"/>
      <c r="AP198" s="682"/>
      <c r="AQ198" s="682"/>
      <c r="AR198" s="682"/>
    </row>
    <row r="199" spans="1:46" s="650" customFormat="1" ht="17.100000000000001" customHeight="1">
      <c r="A199" s="1284"/>
      <c r="B199" s="1284"/>
      <c r="C199" s="1284"/>
      <c r="D199" s="1284"/>
      <c r="E199" s="1284"/>
      <c r="F199" s="955"/>
      <c r="G199" s="964"/>
      <c r="H199" s="965"/>
      <c r="I199" s="966"/>
      <c r="J199" s="956"/>
      <c r="K199" s="1229"/>
      <c r="L199" s="1344"/>
      <c r="M199" s="1345"/>
      <c r="N199" s="1292"/>
      <c r="O199" s="673"/>
      <c r="P199" s="675"/>
      <c r="Q199" s="674"/>
      <c r="R199" s="670"/>
      <c r="S199" s="670"/>
      <c r="T199" s="670"/>
      <c r="U199" s="670"/>
      <c r="V199" s="670"/>
      <c r="W199" s="670"/>
      <c r="X199" s="670"/>
      <c r="Y199" s="670"/>
      <c r="Z199" s="671"/>
      <c r="AA199" s="671"/>
      <c r="AB199" s="672"/>
      <c r="AC199" s="668"/>
      <c r="AD199" s="668"/>
      <c r="AE199" s="672"/>
      <c r="AF199" s="668"/>
      <c r="AG199" s="1347"/>
      <c r="AH199" s="682"/>
      <c r="AI199" s="685"/>
      <c r="AJ199" s="685"/>
      <c r="AK199" s="685"/>
      <c r="AL199" s="685"/>
      <c r="AM199" s="685"/>
      <c r="AN199" s="685"/>
      <c r="AO199" s="682"/>
      <c r="AP199" s="682"/>
      <c r="AQ199" s="682"/>
      <c r="AR199" s="682"/>
    </row>
    <row r="200" spans="1:46" s="649" customFormat="1" ht="15" customHeight="1">
      <c r="A200" s="1284"/>
      <c r="B200" s="1284"/>
      <c r="C200" s="1284"/>
      <c r="D200" s="1284"/>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8"/>
      <c r="AH200" s="684"/>
      <c r="AI200" s="684"/>
      <c r="AJ200" s="686"/>
      <c r="AK200" s="686"/>
      <c r="AL200" s="686"/>
      <c r="AM200" s="686"/>
      <c r="AN200" s="686"/>
      <c r="AO200" s="684"/>
      <c r="AP200" s="684"/>
      <c r="AQ200" s="684"/>
      <c r="AR200" s="684"/>
    </row>
    <row r="201" spans="1:46" s="649" customFormat="1" ht="15" customHeight="1">
      <c r="A201" s="1284"/>
      <c r="B201" s="1284"/>
      <c r="C201" s="1284"/>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4"/>
      <c r="B202" s="1284"/>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4"/>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6"/>
      <c r="R206" s="150"/>
      <c r="S206" s="150"/>
      <c r="T206" s="150"/>
      <c r="U206" s="1286"/>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6"/>
      <c r="R207" s="150"/>
      <c r="S207" s="150"/>
      <c r="T207" s="150"/>
      <c r="U207" s="1286"/>
      <c r="V207" s="150"/>
      <c r="W207" s="150"/>
      <c r="X207" s="150"/>
      <c r="Y207" s="150"/>
      <c r="Z207" s="150"/>
      <c r="AA207" s="150"/>
      <c r="AB207" s="150"/>
      <c r="AC207" s="150"/>
    </row>
    <row r="208" spans="1:46" ht="15" customHeight="1">
      <c r="G208" s="149"/>
      <c r="H208" s="150"/>
      <c r="I208" s="150"/>
      <c r="J208" s="80"/>
      <c r="K208" s="150"/>
      <c r="L208" s="150"/>
      <c r="M208" s="150"/>
      <c r="N208" s="150"/>
      <c r="O208" s="150"/>
      <c r="Q208" s="1286"/>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6" t="s">
        <v>83</v>
      </c>
      <c r="O210" s="1351"/>
      <c r="P210" s="1349">
        <v>1</v>
      </c>
      <c r="Q210" s="1417"/>
      <c r="R210" s="1292" t="s">
        <v>82</v>
      </c>
      <c r="S210" s="1384"/>
      <c r="T210" s="1418">
        <v>1</v>
      </c>
      <c r="U210" s="1287"/>
      <c r="V210" s="1292"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6"/>
      <c r="O211" s="1351"/>
      <c r="P211" s="1349"/>
      <c r="Q211" s="1417"/>
      <c r="R211" s="1292"/>
      <c r="S211" s="1385"/>
      <c r="T211" s="1419"/>
      <c r="U211" s="1287"/>
      <c r="V211" s="1292"/>
      <c r="W211" s="698"/>
      <c r="X211" s="698"/>
      <c r="Y211" s="698" t="s">
        <v>627</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6"/>
      <c r="O212" s="1351"/>
      <c r="P212" s="1349"/>
      <c r="Q212" s="1417"/>
      <c r="R212" s="1292"/>
      <c r="S212" s="695"/>
      <c r="T212" s="695"/>
      <c r="U212" s="698" t="s">
        <v>628</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92"/>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652</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4">
        <v>1</v>
      </c>
      <c r="B219" s="830"/>
      <c r="C219" s="830"/>
      <c r="D219" s="830"/>
      <c r="E219" s="831"/>
      <c r="F219" s="832"/>
      <c r="G219" s="832"/>
      <c r="H219" s="832"/>
      <c r="I219" s="833"/>
      <c r="J219" s="828"/>
      <c r="K219" s="835"/>
      <c r="L219" s="743">
        <f>mergeValue(A219)</f>
        <v>1</v>
      </c>
      <c r="M219" s="609" t="s">
        <v>19</v>
      </c>
      <c r="N219" s="614"/>
      <c r="O219" s="1381"/>
      <c r="P219" s="1382"/>
      <c r="Q219" s="1382"/>
      <c r="R219" s="1382"/>
      <c r="S219" s="1382"/>
      <c r="T219" s="1382"/>
      <c r="U219" s="1382"/>
      <c r="V219" s="1383"/>
      <c r="W219" s="1125" t="s">
        <v>718</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4"/>
      <c r="B220" s="1284">
        <v>1</v>
      </c>
      <c r="C220" s="830"/>
      <c r="D220" s="830"/>
      <c r="E220" s="832"/>
      <c r="F220" s="832"/>
      <c r="G220" s="832"/>
      <c r="H220" s="832"/>
      <c r="I220" s="827"/>
      <c r="J220" s="826"/>
      <c r="K220" s="829"/>
      <c r="L220" s="743" t="str">
        <f>mergeValue(A220) &amp;"."&amp; mergeValue(B220)</f>
        <v>1.1</v>
      </c>
      <c r="M220" s="657" t="s">
        <v>15</v>
      </c>
      <c r="N220" s="614"/>
      <c r="O220" s="1381"/>
      <c r="P220" s="1382"/>
      <c r="Q220" s="1382"/>
      <c r="R220" s="1382"/>
      <c r="S220" s="1382"/>
      <c r="T220" s="1382"/>
      <c r="U220" s="1382"/>
      <c r="V220" s="1383"/>
      <c r="W220" s="1125" t="s">
        <v>459</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4"/>
      <c r="B221" s="1284"/>
      <c r="C221" s="1284">
        <v>1</v>
      </c>
      <c r="D221" s="830"/>
      <c r="E221" s="832"/>
      <c r="F221" s="832"/>
      <c r="G221" s="832"/>
      <c r="H221" s="832"/>
      <c r="I221" s="834"/>
      <c r="J221" s="826"/>
      <c r="K221" s="829"/>
      <c r="L221" s="743" t="str">
        <f>mergeValue(A221) &amp;"."&amp; mergeValue(B221)&amp;"."&amp; mergeValue(C221)</f>
        <v>1.1.1</v>
      </c>
      <c r="M221" s="658" t="s">
        <v>7</v>
      </c>
      <c r="N221" s="614"/>
      <c r="O221" s="1381"/>
      <c r="P221" s="1382"/>
      <c r="Q221" s="1382"/>
      <c r="R221" s="1382"/>
      <c r="S221" s="1382"/>
      <c r="T221" s="1382"/>
      <c r="U221" s="1382"/>
      <c r="V221" s="1383"/>
      <c r="W221" s="1125" t="s">
        <v>600</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4"/>
      <c r="B222" s="1284"/>
      <c r="C222" s="1284"/>
      <c r="D222" s="1284">
        <v>1</v>
      </c>
      <c r="E222" s="832"/>
      <c r="F222" s="832"/>
      <c r="G222" s="832"/>
      <c r="H222" s="832"/>
      <c r="I222" s="834"/>
      <c r="J222" s="826"/>
      <c r="K222" s="829"/>
      <c r="L222" s="743" t="str">
        <f>mergeValue(A222) &amp;"."&amp; mergeValue(B222)&amp;"."&amp; mergeValue(C222)&amp;"."&amp; mergeValue(D222)</f>
        <v>1.1.1.1</v>
      </c>
      <c r="M222" s="659" t="s">
        <v>21</v>
      </c>
      <c r="N222" s="614"/>
      <c r="O222" s="1381"/>
      <c r="P222" s="1382"/>
      <c r="Q222" s="1382"/>
      <c r="R222" s="1382"/>
      <c r="S222" s="1382"/>
      <c r="T222" s="1382"/>
      <c r="U222" s="1382"/>
      <c r="V222" s="1383"/>
      <c r="W222" s="1125" t="s">
        <v>601</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4"/>
      <c r="B223" s="1284"/>
      <c r="C223" s="1284"/>
      <c r="D223" s="1284"/>
      <c r="E223" s="1284">
        <v>1</v>
      </c>
      <c r="F223" s="832"/>
      <c r="G223" s="832"/>
      <c r="H223" s="830">
        <v>1</v>
      </c>
      <c r="I223" s="1284">
        <v>1</v>
      </c>
      <c r="J223" s="832"/>
      <c r="K223" s="837"/>
      <c r="L223" s="743" t="str">
        <f>mergeValue(A223) &amp;"."&amp; mergeValue(B223)&amp;"."&amp; mergeValue(C223)&amp;"."&amp; mergeValue(D223)&amp;"."&amp; mergeValue(E223)</f>
        <v>1.1.1.1.1</v>
      </c>
      <c r="M223" s="523" t="s">
        <v>8</v>
      </c>
      <c r="N223" s="614"/>
      <c r="O223" s="1287"/>
      <c r="P223" s="1288"/>
      <c r="Q223" s="1288"/>
      <c r="R223" s="1288"/>
      <c r="S223" s="1288"/>
      <c r="T223" s="1288"/>
      <c r="U223" s="1288"/>
      <c r="V223" s="1289"/>
      <c r="W223" s="1125" t="s">
        <v>719</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4"/>
      <c r="B224" s="1284"/>
      <c r="C224" s="1284"/>
      <c r="D224" s="1284"/>
      <c r="E224" s="1284"/>
      <c r="F224" s="1284">
        <v>1</v>
      </c>
      <c r="G224" s="830"/>
      <c r="H224" s="830"/>
      <c r="I224" s="1284"/>
      <c r="J224" s="1284">
        <v>1</v>
      </c>
      <c r="K224" s="838"/>
      <c r="L224" s="743" t="str">
        <f>mergeValue(A224) &amp;"."&amp; mergeValue(B224)&amp;"."&amp; mergeValue(C224)&amp;"."&amp; mergeValue(D224)&amp;"."&amp; mergeValue(E224)&amp;"."&amp; mergeValue(F224)</f>
        <v>1.1.1.1.1.1</v>
      </c>
      <c r="M224" s="524" t="s">
        <v>9</v>
      </c>
      <c r="N224" s="614"/>
      <c r="O224" s="1287"/>
      <c r="P224" s="1288"/>
      <c r="Q224" s="1288"/>
      <c r="R224" s="1288"/>
      <c r="S224" s="1288"/>
      <c r="T224" s="1288"/>
      <c r="U224" s="1288"/>
      <c r="V224" s="1289"/>
      <c r="W224" s="1125" t="s">
        <v>720</v>
      </c>
      <c r="X224" s="758"/>
      <c r="Y224" s="776"/>
      <c r="Z224" s="776" t="str">
        <f t="shared" si="3"/>
        <v>Группа потребителей</v>
      </c>
      <c r="AA224" s="776"/>
      <c r="AB224" s="776"/>
      <c r="AC224" s="776"/>
      <c r="AD224" s="758"/>
      <c r="AE224" s="758"/>
      <c r="AF224" s="758"/>
      <c r="AG224" s="758"/>
      <c r="AH224" s="758"/>
      <c r="AI224" s="758"/>
      <c r="AJ224" s="758"/>
    </row>
    <row r="225" spans="1:43" s="750" customFormat="1" ht="122.1" customHeight="1">
      <c r="A225" s="1284"/>
      <c r="B225" s="1284"/>
      <c r="C225" s="1284"/>
      <c r="D225" s="1284"/>
      <c r="E225" s="1284"/>
      <c r="F225" s="1284"/>
      <c r="G225" s="830">
        <v>1</v>
      </c>
      <c r="H225" s="830"/>
      <c r="I225" s="1284"/>
      <c r="J225" s="1284"/>
      <c r="K225" s="838">
        <v>1</v>
      </c>
      <c r="L225" s="743" t="str">
        <f>mergeValue(A225) &amp;"."&amp; mergeValue(B225)&amp;"."&amp; mergeValue(C225)&amp;"."&amp; mergeValue(D225)&amp;"."&amp; mergeValue(E225)&amp;"."&amp; mergeValue(F225)&amp;"."&amp; mergeValue(G225)</f>
        <v>1.1.1.1.1.1.1</v>
      </c>
      <c r="M225" s="1010"/>
      <c r="N225" s="614"/>
      <c r="O225" s="725"/>
      <c r="P225" s="725"/>
      <c r="Q225" s="725"/>
      <c r="R225" s="1291"/>
      <c r="S225" s="1292" t="s">
        <v>82</v>
      </c>
      <c r="T225" s="1291"/>
      <c r="U225" s="1292" t="s">
        <v>82</v>
      </c>
      <c r="V225" s="725"/>
      <c r="W225" s="1302" t="s">
        <v>721</v>
      </c>
      <c r="X225" s="758" t="str">
        <f>strCheckDate(O226:V226)</f>
        <v/>
      </c>
      <c r="Y225" s="776"/>
      <c r="Z225" s="776" t="str">
        <f t="shared" si="3"/>
        <v/>
      </c>
      <c r="AA225" s="776"/>
      <c r="AB225" s="776"/>
      <c r="AC225" s="776"/>
      <c r="AD225" s="758"/>
      <c r="AE225" s="758"/>
      <c r="AF225" s="758"/>
      <c r="AG225" s="758"/>
      <c r="AH225" s="758"/>
      <c r="AI225" s="758"/>
      <c r="AJ225" s="758"/>
    </row>
    <row r="226" spans="1:43" s="750" customFormat="1" ht="14.25" hidden="1" customHeight="1">
      <c r="A226" s="1284"/>
      <c r="B226" s="1284"/>
      <c r="C226" s="1284"/>
      <c r="D226" s="1284"/>
      <c r="E226" s="1284"/>
      <c r="F226" s="1284"/>
      <c r="G226" s="830"/>
      <c r="H226" s="830"/>
      <c r="I226" s="1284"/>
      <c r="J226" s="1284"/>
      <c r="K226" s="838"/>
      <c r="L226" s="751"/>
      <c r="M226" s="614"/>
      <c r="N226" s="614"/>
      <c r="O226" s="725"/>
      <c r="P226" s="725"/>
      <c r="Q226" s="731" t="str">
        <f>R225 &amp; "-" &amp; T225</f>
        <v>-</v>
      </c>
      <c r="R226" s="1291"/>
      <c r="S226" s="1292"/>
      <c r="T226" s="1291"/>
      <c r="U226" s="1292"/>
      <c r="V226" s="725"/>
      <c r="W226" s="1303"/>
      <c r="X226" s="758"/>
      <c r="Y226" s="776"/>
      <c r="Z226" s="776" t="str">
        <f t="shared" si="3"/>
        <v/>
      </c>
      <c r="AA226" s="776"/>
      <c r="AB226" s="776"/>
      <c r="AC226" s="776"/>
      <c r="AD226" s="758"/>
      <c r="AE226" s="758"/>
      <c r="AF226" s="758"/>
      <c r="AG226" s="758"/>
      <c r="AH226" s="758"/>
      <c r="AI226" s="758"/>
      <c r="AJ226" s="758"/>
    </row>
    <row r="227" spans="1:43" s="750" customFormat="1" ht="15" customHeight="1">
      <c r="A227" s="1284"/>
      <c r="B227" s="1284"/>
      <c r="C227" s="1284"/>
      <c r="D227" s="1284"/>
      <c r="E227" s="1284"/>
      <c r="F227" s="1284"/>
      <c r="G227" s="832"/>
      <c r="H227" s="830"/>
      <c r="I227" s="1284"/>
      <c r="J227" s="1284"/>
      <c r="K227" s="837"/>
      <c r="L227" s="653"/>
      <c r="M227" s="526" t="s">
        <v>24</v>
      </c>
      <c r="N227" s="727"/>
      <c r="O227" s="727"/>
      <c r="P227" s="727"/>
      <c r="Q227" s="727"/>
      <c r="R227" s="727"/>
      <c r="S227" s="727"/>
      <c r="T227" s="727"/>
      <c r="U227" s="727"/>
      <c r="V227" s="724"/>
      <c r="W227" s="1304"/>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43" s="750" customFormat="1" ht="15" customHeight="1">
      <c r="A228" s="1284"/>
      <c r="B228" s="1284"/>
      <c r="C228" s="1284"/>
      <c r="D228" s="1284"/>
      <c r="E228" s="1284"/>
      <c r="F228" s="832"/>
      <c r="G228" s="832"/>
      <c r="H228" s="830"/>
      <c r="I228" s="1284"/>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43" s="750" customFormat="1" ht="15" customHeight="1">
      <c r="A229" s="1284"/>
      <c r="B229" s="1284"/>
      <c r="C229" s="1284"/>
      <c r="D229" s="1284"/>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43" s="750" customFormat="1" ht="15" customHeight="1">
      <c r="A230" s="1284"/>
      <c r="B230" s="1284"/>
      <c r="C230" s="1284"/>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43" s="750" customFormat="1" ht="15" customHeight="1">
      <c r="A231" s="1284"/>
      <c r="B231" s="1284"/>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43" s="750" customFormat="1" ht="15" customHeight="1">
      <c r="A232" s="1284"/>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43"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43" s="936" customFormat="1" ht="18.75" customHeight="1">
      <c r="X234" s="957"/>
      <c r="Y234" s="957"/>
      <c r="Z234" s="957"/>
      <c r="AA234" s="957"/>
      <c r="AB234" s="957"/>
      <c r="AC234" s="957"/>
      <c r="AD234" s="957"/>
      <c r="AE234" s="957"/>
      <c r="AF234" s="957"/>
      <c r="AG234" s="957"/>
      <c r="AH234" s="957"/>
      <c r="AI234" s="957"/>
      <c r="AJ234" s="957"/>
    </row>
    <row r="235" spans="1:43"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43"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43" s="937" customFormat="1" ht="22.5">
      <c r="A237" s="1284">
        <v>1</v>
      </c>
      <c r="B237" s="962"/>
      <c r="C237" s="962"/>
      <c r="D237" s="962"/>
      <c r="E237" s="928"/>
      <c r="F237" s="973"/>
      <c r="G237" s="973"/>
      <c r="H237" s="973"/>
      <c r="I237" s="930"/>
      <c r="J237" s="926"/>
      <c r="K237" s="910"/>
      <c r="L237" s="977">
        <f>mergeValue(A237)</f>
        <v>1</v>
      </c>
      <c r="M237" s="609" t="s">
        <v>19</v>
      </c>
      <c r="N237" s="614"/>
      <c r="O237" s="1381"/>
      <c r="P237" s="1382"/>
      <c r="Q237" s="1382"/>
      <c r="R237" s="1382"/>
      <c r="S237" s="1382"/>
      <c r="T237" s="1382"/>
      <c r="U237" s="1382"/>
      <c r="V237" s="1382"/>
      <c r="W237" s="1382"/>
      <c r="X237" s="1382"/>
      <c r="Y237" s="1382"/>
      <c r="Z237" s="1382"/>
      <c r="AA237" s="1382"/>
      <c r="AB237" s="1382"/>
      <c r="AC237" s="1383"/>
      <c r="AD237" s="1125" t="s">
        <v>718</v>
      </c>
      <c r="AE237" s="955"/>
      <c r="AF237" s="776"/>
      <c r="AG237" s="776" t="str">
        <f t="shared" ref="AG237:AG250" si="4">IF(M237="","",M237 )</f>
        <v>Наименование тарифа</v>
      </c>
      <c r="AH237" s="776"/>
      <c r="AI237" s="776"/>
      <c r="AJ237" s="776"/>
      <c r="AK237" s="955"/>
      <c r="AL237" s="955"/>
      <c r="AM237" s="955"/>
      <c r="AN237" s="955"/>
      <c r="AO237" s="955"/>
      <c r="AP237" s="955"/>
      <c r="AQ237" s="955"/>
    </row>
    <row r="238" spans="1:43" s="937" customFormat="1" ht="22.5">
      <c r="A238" s="1284"/>
      <c r="B238" s="1284">
        <v>1</v>
      </c>
      <c r="C238" s="962"/>
      <c r="D238" s="962"/>
      <c r="E238" s="973"/>
      <c r="F238" s="973"/>
      <c r="G238" s="973"/>
      <c r="H238" s="973"/>
      <c r="I238" s="968"/>
      <c r="J238" s="901"/>
      <c r="K238" s="904"/>
      <c r="L238" s="977" t="str">
        <f>mergeValue(A238) &amp;"."&amp; mergeValue(B238)</f>
        <v>1.1</v>
      </c>
      <c r="M238" s="657" t="s">
        <v>15</v>
      </c>
      <c r="N238" s="614"/>
      <c r="O238" s="1381"/>
      <c r="P238" s="1382"/>
      <c r="Q238" s="1382"/>
      <c r="R238" s="1382"/>
      <c r="S238" s="1382"/>
      <c r="T238" s="1382"/>
      <c r="U238" s="1382"/>
      <c r="V238" s="1382"/>
      <c r="W238" s="1382"/>
      <c r="X238" s="1382"/>
      <c r="Y238" s="1382"/>
      <c r="Z238" s="1382"/>
      <c r="AA238" s="1382"/>
      <c r="AB238" s="1382"/>
      <c r="AC238" s="1383"/>
      <c r="AD238" s="1125" t="s">
        <v>459</v>
      </c>
      <c r="AE238" s="955"/>
      <c r="AF238" s="776"/>
      <c r="AG238" s="776" t="str">
        <f t="shared" si="4"/>
        <v>Территория действия тарифа</v>
      </c>
      <c r="AH238" s="776"/>
      <c r="AI238" s="776"/>
      <c r="AJ238" s="776"/>
      <c r="AK238" s="955"/>
      <c r="AL238" s="955"/>
      <c r="AM238" s="955"/>
      <c r="AN238" s="955"/>
      <c r="AO238" s="955"/>
      <c r="AP238" s="955"/>
      <c r="AQ238" s="955"/>
    </row>
    <row r="239" spans="1:43" s="937" customFormat="1" ht="22.5">
      <c r="A239" s="1284"/>
      <c r="B239" s="1284"/>
      <c r="C239" s="1284">
        <v>1</v>
      </c>
      <c r="D239" s="962"/>
      <c r="E239" s="973"/>
      <c r="F239" s="973"/>
      <c r="G239" s="973"/>
      <c r="H239" s="973"/>
      <c r="I239" s="909"/>
      <c r="J239" s="901"/>
      <c r="K239" s="904"/>
      <c r="L239" s="977" t="str">
        <f>mergeValue(A239) &amp;"."&amp; mergeValue(B239)&amp;"."&amp; mergeValue(C239)</f>
        <v>1.1.1</v>
      </c>
      <c r="M239" s="658" t="s">
        <v>7</v>
      </c>
      <c r="N239" s="614"/>
      <c r="O239" s="1381"/>
      <c r="P239" s="1382"/>
      <c r="Q239" s="1382"/>
      <c r="R239" s="1382"/>
      <c r="S239" s="1382"/>
      <c r="T239" s="1382"/>
      <c r="U239" s="1382"/>
      <c r="V239" s="1382"/>
      <c r="W239" s="1382"/>
      <c r="X239" s="1382"/>
      <c r="Y239" s="1382"/>
      <c r="Z239" s="1382"/>
      <c r="AA239" s="1382"/>
      <c r="AB239" s="1382"/>
      <c r="AC239" s="1383"/>
      <c r="AD239" s="1125" t="s">
        <v>600</v>
      </c>
      <c r="AE239" s="955"/>
      <c r="AF239" s="776"/>
      <c r="AG239" s="776" t="str">
        <f t="shared" si="4"/>
        <v xml:space="preserve">Наименование системы теплоснабжения </v>
      </c>
      <c r="AH239" s="776"/>
      <c r="AI239" s="776"/>
      <c r="AJ239" s="776"/>
      <c r="AK239" s="955"/>
      <c r="AL239" s="955"/>
      <c r="AM239" s="955"/>
      <c r="AN239" s="955"/>
      <c r="AO239" s="955"/>
      <c r="AP239" s="955"/>
      <c r="AQ239" s="955"/>
    </row>
    <row r="240" spans="1:43" s="937" customFormat="1" ht="22.5">
      <c r="A240" s="1284"/>
      <c r="B240" s="1284"/>
      <c r="C240" s="1284"/>
      <c r="D240" s="1284">
        <v>1</v>
      </c>
      <c r="E240" s="973"/>
      <c r="F240" s="973"/>
      <c r="G240" s="973"/>
      <c r="H240" s="973"/>
      <c r="I240" s="909"/>
      <c r="J240" s="901"/>
      <c r="K240" s="904"/>
      <c r="L240" s="977" t="str">
        <f>mergeValue(A240) &amp;"."&amp; mergeValue(B240)&amp;"."&amp; mergeValue(C240)&amp;"."&amp; mergeValue(D240)</f>
        <v>1.1.1.1</v>
      </c>
      <c r="M240" s="659" t="s">
        <v>21</v>
      </c>
      <c r="N240" s="614"/>
      <c r="O240" s="1381"/>
      <c r="P240" s="1382"/>
      <c r="Q240" s="1382"/>
      <c r="R240" s="1382"/>
      <c r="S240" s="1382"/>
      <c r="T240" s="1382"/>
      <c r="U240" s="1382"/>
      <c r="V240" s="1382"/>
      <c r="W240" s="1382"/>
      <c r="X240" s="1382"/>
      <c r="Y240" s="1382"/>
      <c r="Z240" s="1382"/>
      <c r="AA240" s="1382"/>
      <c r="AB240" s="1382"/>
      <c r="AC240" s="1383"/>
      <c r="AD240" s="1125" t="s">
        <v>601</v>
      </c>
      <c r="AE240" s="955"/>
      <c r="AF240" s="776"/>
      <c r="AG240" s="776" t="str">
        <f t="shared" si="4"/>
        <v xml:space="preserve">Источник тепловой энергии  </v>
      </c>
      <c r="AH240" s="776"/>
      <c r="AI240" s="776"/>
      <c r="AJ240" s="776"/>
      <c r="AK240" s="955"/>
      <c r="AL240" s="955"/>
      <c r="AM240" s="955"/>
      <c r="AN240" s="955"/>
      <c r="AO240" s="955"/>
      <c r="AP240" s="955"/>
      <c r="AQ240" s="955"/>
    </row>
    <row r="241" spans="1:43" s="937" customFormat="1" ht="78.75">
      <c r="A241" s="1284"/>
      <c r="B241" s="1284"/>
      <c r="C241" s="1284"/>
      <c r="D241" s="1284"/>
      <c r="E241" s="1284">
        <v>1</v>
      </c>
      <c r="F241" s="973"/>
      <c r="G241" s="973"/>
      <c r="H241" s="962">
        <v>1</v>
      </c>
      <c r="I241" s="1284">
        <v>1</v>
      </c>
      <c r="J241" s="973"/>
      <c r="K241" s="912"/>
      <c r="L241" s="977" t="str">
        <f>mergeValue(A241) &amp;"."&amp; mergeValue(B241)&amp;"."&amp; mergeValue(C241)&amp;"."&amp; mergeValue(D241)&amp;"."&amp; mergeValue(E241)</f>
        <v>1.1.1.1.1</v>
      </c>
      <c r="M241" s="523" t="s">
        <v>8</v>
      </c>
      <c r="N241" s="614"/>
      <c r="O241" s="1287"/>
      <c r="P241" s="1288"/>
      <c r="Q241" s="1288"/>
      <c r="R241" s="1288"/>
      <c r="S241" s="1288"/>
      <c r="T241" s="1288"/>
      <c r="U241" s="1288"/>
      <c r="V241" s="1288"/>
      <c r="W241" s="1288"/>
      <c r="X241" s="1288"/>
      <c r="Y241" s="1288"/>
      <c r="Z241" s="1288"/>
      <c r="AA241" s="1288"/>
      <c r="AB241" s="1288"/>
      <c r="AC241" s="1289"/>
      <c r="AD241" s="1125" t="s">
        <v>719</v>
      </c>
      <c r="AE241" s="955"/>
      <c r="AF241" s="776"/>
      <c r="AG241" s="776" t="str">
        <f t="shared" si="4"/>
        <v>Схема подключения теплопотребляющей установки к коллектору источника тепловой энергии</v>
      </c>
      <c r="AH241" s="776"/>
      <c r="AI241" s="776"/>
      <c r="AJ241" s="776"/>
      <c r="AK241" s="955"/>
      <c r="AL241" s="955"/>
      <c r="AM241" s="955"/>
      <c r="AN241" s="955"/>
      <c r="AO241" s="955"/>
      <c r="AP241" s="955"/>
      <c r="AQ241" s="955"/>
    </row>
    <row r="242" spans="1:43" s="937" customFormat="1" ht="33.75">
      <c r="A242" s="1284"/>
      <c r="B242" s="1284"/>
      <c r="C242" s="1284"/>
      <c r="D242" s="1284"/>
      <c r="E242" s="1284"/>
      <c r="F242" s="1284">
        <v>1</v>
      </c>
      <c r="G242" s="962"/>
      <c r="H242" s="962"/>
      <c r="I242" s="1284"/>
      <c r="J242" s="1284">
        <v>1</v>
      </c>
      <c r="K242" s="913"/>
      <c r="L242" s="977" t="str">
        <f>mergeValue(A242) &amp;"."&amp; mergeValue(B242)&amp;"."&amp; mergeValue(C242)&amp;"."&amp; mergeValue(D242)&amp;"."&amp; mergeValue(E242)&amp;"."&amp; mergeValue(F242)</f>
        <v>1.1.1.1.1.1</v>
      </c>
      <c r="M242" s="524" t="s">
        <v>9</v>
      </c>
      <c r="N242" s="614"/>
      <c r="O242" s="1287"/>
      <c r="P242" s="1288"/>
      <c r="Q242" s="1288"/>
      <c r="R242" s="1288"/>
      <c r="S242" s="1288"/>
      <c r="T242" s="1288"/>
      <c r="U242" s="1288"/>
      <c r="V242" s="1288"/>
      <c r="W242" s="1288"/>
      <c r="X242" s="1288"/>
      <c r="Y242" s="1288"/>
      <c r="Z242" s="1288"/>
      <c r="AA242" s="1288"/>
      <c r="AB242" s="1288"/>
      <c r="AC242" s="1289"/>
      <c r="AD242" s="1125" t="s">
        <v>720</v>
      </c>
      <c r="AE242" s="955"/>
      <c r="AF242" s="776"/>
      <c r="AG242" s="776" t="str">
        <f t="shared" si="4"/>
        <v>Группа потребителей</v>
      </c>
      <c r="AH242" s="776"/>
      <c r="AI242" s="776"/>
      <c r="AJ242" s="776"/>
      <c r="AK242" s="955"/>
      <c r="AL242" s="955"/>
      <c r="AM242" s="955"/>
      <c r="AN242" s="955"/>
      <c r="AO242" s="955"/>
      <c r="AP242" s="955"/>
      <c r="AQ242" s="955"/>
    </row>
    <row r="243" spans="1:43" s="937" customFormat="1" ht="122.1" customHeight="1">
      <c r="A243" s="1284"/>
      <c r="B243" s="1284"/>
      <c r="C243" s="1284"/>
      <c r="D243" s="1284"/>
      <c r="E243" s="1284"/>
      <c r="F243" s="1284"/>
      <c r="G243" s="962">
        <v>1</v>
      </c>
      <c r="H243" s="962"/>
      <c r="I243" s="1284"/>
      <c r="J243" s="1284"/>
      <c r="K243" s="913">
        <v>1</v>
      </c>
      <c r="L243" s="977" t="str">
        <f>mergeValue(A243) &amp;"."&amp; mergeValue(B243)&amp;"."&amp; mergeValue(C243)&amp;"."&amp; mergeValue(D243)&amp;"."&amp; mergeValue(E243)&amp;"."&amp; mergeValue(F243)&amp;"."&amp; mergeValue(G243)</f>
        <v>1.1.1.1.1.1.1</v>
      </c>
      <c r="M243" s="1010"/>
      <c r="N243" s="614"/>
      <c r="O243" s="648"/>
      <c r="P243" s="725"/>
      <c r="Q243" s="1034"/>
      <c r="R243" s="1291"/>
      <c r="S243" s="1292" t="s">
        <v>82</v>
      </c>
      <c r="T243" s="1291"/>
      <c r="U243" s="1292" t="s">
        <v>82</v>
      </c>
      <c r="V243" s="648"/>
      <c r="W243" s="725"/>
      <c r="X243" s="1034"/>
      <c r="Y243" s="1291"/>
      <c r="Z243" s="1292" t="s">
        <v>82</v>
      </c>
      <c r="AA243" s="1291"/>
      <c r="AB243" s="1292" t="s">
        <v>83</v>
      </c>
      <c r="AC243" s="725"/>
      <c r="AD243" s="1302" t="s">
        <v>721</v>
      </c>
      <c r="AE243" s="955" t="str">
        <f>strCheckDate(O244:AC244)</f>
        <v/>
      </c>
      <c r="AF243" s="776"/>
      <c r="AG243" s="776" t="str">
        <f t="shared" si="4"/>
        <v/>
      </c>
      <c r="AH243" s="776"/>
      <c r="AI243" s="776"/>
      <c r="AJ243" s="776"/>
      <c r="AK243" s="955"/>
      <c r="AL243" s="955"/>
      <c r="AM243" s="955"/>
      <c r="AN243" s="955"/>
      <c r="AO243" s="955"/>
      <c r="AP243" s="955"/>
      <c r="AQ243" s="955"/>
    </row>
    <row r="244" spans="1:43" s="937" customFormat="1" ht="11.25" hidden="1" customHeight="1">
      <c r="A244" s="1284"/>
      <c r="B244" s="1284"/>
      <c r="C244" s="1284"/>
      <c r="D244" s="1284"/>
      <c r="E244" s="1284"/>
      <c r="F244" s="1284"/>
      <c r="G244" s="962"/>
      <c r="H244" s="962"/>
      <c r="I244" s="1284"/>
      <c r="J244" s="1284"/>
      <c r="K244" s="913"/>
      <c r="L244" s="751"/>
      <c r="M244" s="614"/>
      <c r="N244" s="614"/>
      <c r="O244" s="725"/>
      <c r="P244" s="725"/>
      <c r="Q244" s="731" t="str">
        <f>R243 &amp; "-" &amp; T243</f>
        <v>-</v>
      </c>
      <c r="R244" s="1291"/>
      <c r="S244" s="1292"/>
      <c r="T244" s="1291"/>
      <c r="U244" s="1292"/>
      <c r="V244" s="725"/>
      <c r="W244" s="725"/>
      <c r="X244" s="731" t="str">
        <f>Y243 &amp; "-" &amp; AA243</f>
        <v>-</v>
      </c>
      <c r="Y244" s="1291"/>
      <c r="Z244" s="1292"/>
      <c r="AA244" s="1291"/>
      <c r="AB244" s="1292"/>
      <c r="AC244" s="725"/>
      <c r="AD244" s="1303"/>
      <c r="AE244" s="955"/>
      <c r="AF244" s="776"/>
      <c r="AG244" s="776" t="str">
        <f t="shared" si="4"/>
        <v/>
      </c>
      <c r="AH244" s="776"/>
      <c r="AI244" s="776"/>
      <c r="AJ244" s="776"/>
      <c r="AK244" s="955"/>
      <c r="AL244" s="955"/>
      <c r="AM244" s="955"/>
      <c r="AN244" s="955"/>
      <c r="AO244" s="955"/>
      <c r="AP244" s="955"/>
      <c r="AQ244" s="955"/>
    </row>
    <row r="245" spans="1:43" s="937" customFormat="1" ht="15" customHeight="1">
      <c r="A245" s="1284"/>
      <c r="B245" s="1284"/>
      <c r="C245" s="1284"/>
      <c r="D245" s="1284"/>
      <c r="E245" s="1284"/>
      <c r="F245" s="1284"/>
      <c r="G245" s="973"/>
      <c r="H245" s="962"/>
      <c r="I245" s="1284"/>
      <c r="J245" s="1284"/>
      <c r="K245" s="912"/>
      <c r="L245" s="653"/>
      <c r="M245" s="526" t="s">
        <v>24</v>
      </c>
      <c r="N245" s="953"/>
      <c r="O245" s="953"/>
      <c r="P245" s="953"/>
      <c r="Q245" s="953"/>
      <c r="R245" s="953"/>
      <c r="S245" s="953"/>
      <c r="T245" s="953"/>
      <c r="U245" s="953"/>
      <c r="V245" s="953"/>
      <c r="W245" s="953"/>
      <c r="X245" s="953"/>
      <c r="Y245" s="953"/>
      <c r="Z245" s="953"/>
      <c r="AA245" s="953"/>
      <c r="AB245" s="953"/>
      <c r="AC245" s="724"/>
      <c r="AD245" s="1304"/>
      <c r="AE245" s="955"/>
      <c r="AF245" s="776"/>
      <c r="AG245" s="776" t="str">
        <f t="shared" si="4"/>
        <v>Добавить вид теплоносителя (параметры теплоносителя)</v>
      </c>
      <c r="AH245" s="776"/>
      <c r="AI245" s="776"/>
      <c r="AJ245" s="776"/>
      <c r="AK245" s="955"/>
      <c r="AL245" s="955"/>
      <c r="AM245" s="955"/>
      <c r="AN245" s="955"/>
      <c r="AO245" s="955"/>
      <c r="AP245" s="955"/>
      <c r="AQ245" s="955"/>
    </row>
    <row r="246" spans="1:43" s="937" customFormat="1" ht="15" customHeight="1">
      <c r="A246" s="1284"/>
      <c r="B246" s="1284"/>
      <c r="C246" s="1284"/>
      <c r="D246" s="1284"/>
      <c r="E246" s="1284"/>
      <c r="F246" s="973"/>
      <c r="G246" s="973"/>
      <c r="H246" s="962"/>
      <c r="I246" s="1284"/>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633"/>
      <c r="AE246" s="955"/>
      <c r="AF246" s="776"/>
      <c r="AG246" s="776" t="str">
        <f t="shared" si="4"/>
        <v>Добавить группу потребителей</v>
      </c>
      <c r="AH246" s="776"/>
      <c r="AI246" s="776"/>
      <c r="AJ246" s="776"/>
      <c r="AK246" s="955"/>
      <c r="AL246" s="955"/>
      <c r="AM246" s="955"/>
      <c r="AN246" s="955"/>
      <c r="AO246" s="955"/>
      <c r="AP246" s="955"/>
      <c r="AQ246" s="955"/>
    </row>
    <row r="247" spans="1:43" s="937" customFormat="1" ht="15" customHeight="1">
      <c r="A247" s="1284"/>
      <c r="B247" s="1284"/>
      <c r="C247" s="1284"/>
      <c r="D247" s="1284"/>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633"/>
      <c r="AE247" s="955"/>
      <c r="AF247" s="776"/>
      <c r="AG247" s="776" t="str">
        <f t="shared" si="4"/>
        <v>Добавить схему подключения</v>
      </c>
      <c r="AH247" s="776"/>
      <c r="AI247" s="776"/>
      <c r="AJ247" s="776"/>
      <c r="AK247" s="955"/>
      <c r="AL247" s="955"/>
      <c r="AM247" s="955"/>
      <c r="AN247" s="955"/>
      <c r="AO247" s="955"/>
      <c r="AP247" s="955"/>
      <c r="AQ247" s="955"/>
    </row>
    <row r="248" spans="1:43" s="937" customFormat="1" ht="15" customHeight="1">
      <c r="A248" s="1284"/>
      <c r="B248" s="1284"/>
      <c r="C248" s="1284"/>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633"/>
      <c r="AE248" s="955"/>
      <c r="AF248" s="776"/>
      <c r="AG248" s="776" t="str">
        <f t="shared" si="4"/>
        <v>Добавить источник тепловой энергии</v>
      </c>
      <c r="AH248" s="776"/>
      <c r="AI248" s="776"/>
      <c r="AJ248" s="776"/>
      <c r="AK248" s="955"/>
      <c r="AL248" s="955"/>
      <c r="AM248" s="955"/>
      <c r="AN248" s="955"/>
      <c r="AO248" s="955"/>
      <c r="AP248" s="955"/>
      <c r="AQ248" s="955"/>
    </row>
    <row r="249" spans="1:43" s="937" customFormat="1" ht="15" customHeight="1">
      <c r="A249" s="1284"/>
      <c r="B249" s="1284"/>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633"/>
      <c r="AE249" s="955"/>
      <c r="AF249" s="776"/>
      <c r="AG249" s="776" t="str">
        <f t="shared" si="4"/>
        <v>Добавить наименование системы теплоснабжения</v>
      </c>
      <c r="AH249" s="776"/>
      <c r="AI249" s="776"/>
      <c r="AJ249" s="776"/>
      <c r="AK249" s="955"/>
      <c r="AL249" s="955"/>
      <c r="AM249" s="955"/>
      <c r="AN249" s="955"/>
      <c r="AO249" s="955"/>
      <c r="AP249" s="955"/>
      <c r="AQ249" s="955"/>
    </row>
    <row r="250" spans="1:43" s="937" customFormat="1" ht="15" customHeight="1">
      <c r="A250" s="1284"/>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633"/>
      <c r="AE250" s="955"/>
      <c r="AF250" s="776"/>
      <c r="AG250" s="776" t="str">
        <f t="shared" si="4"/>
        <v>Добавить территорию действия тарифа</v>
      </c>
      <c r="AH250" s="776"/>
      <c r="AI250" s="776"/>
      <c r="AJ250" s="776"/>
      <c r="AK250" s="955"/>
      <c r="AL250" s="955"/>
      <c r="AM250" s="955"/>
      <c r="AN250" s="955"/>
      <c r="AO250" s="955"/>
      <c r="AP250" s="955"/>
      <c r="AQ250" s="955"/>
    </row>
    <row r="251" spans="1:43"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43"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43" s="34" customFormat="1" ht="11.25">
      <c r="A253" s="34" t="s">
        <v>275</v>
      </c>
    </row>
    <row r="254" spans="1:43" ht="11.25"/>
    <row r="255" spans="1:43"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6"/>
      <c r="D296" s="1230">
        <v>1</v>
      </c>
      <c r="E296" s="1286"/>
      <c r="F296" s="329"/>
      <c r="G296" s="181">
        <v>0</v>
      </c>
      <c r="H296" s="334"/>
      <c r="I296" s="242"/>
      <c r="J296" s="371" t="s">
        <v>496</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6"/>
      <c r="D297" s="1230"/>
      <c r="E297" s="1286"/>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7"/>
      <c r="D301" s="241"/>
      <c r="E301" s="424"/>
      <c r="F301" s="1398"/>
      <c r="G301" s="1230">
        <v>0</v>
      </c>
      <c r="H301" s="1395"/>
      <c r="I301" s="242"/>
      <c r="J301" s="371" t="s">
        <v>496</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7"/>
      <c r="D302" s="241"/>
      <c r="E302" s="424"/>
      <c r="F302" s="1398"/>
      <c r="G302" s="1230"/>
      <c r="H302" s="1395"/>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484</v>
      </c>
    </row>
    <row r="336" spans="1:20" s="182" customFormat="1" ht="409.5">
      <c r="A336" s="1282">
        <v>1</v>
      </c>
      <c r="B336" s="206"/>
      <c r="C336" s="206"/>
      <c r="D336" s="206"/>
      <c r="F336" s="313" t="str">
        <f>"2." &amp;mergeValue(A336)</f>
        <v>2.1</v>
      </c>
      <c r="G336" s="389" t="s">
        <v>473</v>
      </c>
      <c r="H336" s="297"/>
      <c r="I336" s="188" t="s">
        <v>568</v>
      </c>
      <c r="J336" s="312"/>
      <c r="K336" s="206"/>
      <c r="L336" s="206"/>
      <c r="M336" s="206"/>
      <c r="N336" s="206"/>
      <c r="O336" s="206"/>
      <c r="P336" s="206"/>
      <c r="Q336" s="206"/>
      <c r="R336" s="206"/>
      <c r="S336" s="206"/>
      <c r="T336" s="206"/>
    </row>
    <row r="337" spans="1:83" s="182" customFormat="1" ht="90">
      <c r="A337" s="1282"/>
      <c r="B337" s="206"/>
      <c r="C337" s="206"/>
      <c r="D337" s="206"/>
      <c r="F337" s="313" t="str">
        <f>"3." &amp;mergeValue(A337)</f>
        <v>3.1</v>
      </c>
      <c r="G337" s="389" t="s">
        <v>474</v>
      </c>
      <c r="H337" s="297"/>
      <c r="I337" s="188" t="s">
        <v>566</v>
      </c>
      <c r="J337" s="312"/>
      <c r="K337" s="206"/>
      <c r="L337" s="206"/>
      <c r="M337" s="206"/>
      <c r="N337" s="206"/>
      <c r="O337" s="206"/>
      <c r="P337" s="206"/>
      <c r="Q337" s="206"/>
      <c r="R337" s="206"/>
      <c r="S337" s="206"/>
      <c r="T337" s="206"/>
    </row>
    <row r="338" spans="1:83" s="182" customFormat="1" ht="45">
      <c r="A338" s="1282"/>
      <c r="B338" s="206"/>
      <c r="C338" s="206"/>
      <c r="D338" s="206"/>
      <c r="F338" s="313" t="str">
        <f>"4."&amp;mergeValue(A338)</f>
        <v>4.1</v>
      </c>
      <c r="G338" s="389" t="s">
        <v>475</v>
      </c>
      <c r="H338" s="298" t="s">
        <v>448</v>
      </c>
      <c r="I338" s="188"/>
      <c r="J338" s="312"/>
      <c r="K338" s="206"/>
      <c r="L338" s="206"/>
      <c r="M338" s="206"/>
      <c r="N338" s="206"/>
      <c r="O338" s="206"/>
      <c r="P338" s="206"/>
      <c r="Q338" s="206"/>
      <c r="R338" s="206"/>
      <c r="S338" s="206"/>
      <c r="T338" s="206"/>
    </row>
    <row r="339" spans="1:83" s="182" customFormat="1" ht="101.25">
      <c r="A339" s="1282"/>
      <c r="B339" s="1282">
        <v>1</v>
      </c>
      <c r="C339" s="319"/>
      <c r="D339" s="319"/>
      <c r="F339" s="313" t="str">
        <f>"4."&amp;mergeValue(A339) &amp;"."&amp;mergeValue(B339)</f>
        <v>4.1.1</v>
      </c>
      <c r="G339" s="304" t="s">
        <v>570</v>
      </c>
      <c r="H339" s="297" t="str">
        <f>IF(region_name="","",region_name)</f>
        <v>Волгоградская область</v>
      </c>
      <c r="I339" s="188" t="s">
        <v>478</v>
      </c>
      <c r="J339" s="312"/>
      <c r="K339" s="206"/>
      <c r="L339" s="206"/>
      <c r="M339" s="206"/>
      <c r="N339" s="206"/>
      <c r="O339" s="206"/>
      <c r="P339" s="206"/>
      <c r="Q339" s="206"/>
      <c r="R339" s="206"/>
      <c r="S339" s="206"/>
      <c r="T339" s="206"/>
    </row>
    <row r="340" spans="1:83" s="182" customFormat="1" ht="191.25">
      <c r="A340" s="1282"/>
      <c r="B340" s="1282"/>
      <c r="C340" s="1282">
        <v>1</v>
      </c>
      <c r="D340" s="319"/>
      <c r="F340" s="313" t="str">
        <f>"4."&amp;mergeValue(A340) &amp;"."&amp;mergeValue(B340)&amp;"."&amp;mergeValue(C340)</f>
        <v>4.1.1.1</v>
      </c>
      <c r="G340" s="318" t="s">
        <v>476</v>
      </c>
      <c r="H340" s="297"/>
      <c r="I340" s="188" t="s">
        <v>479</v>
      </c>
      <c r="J340" s="312"/>
      <c r="K340" s="206"/>
      <c r="L340" s="206"/>
      <c r="M340" s="206"/>
      <c r="N340" s="206"/>
      <c r="O340" s="206"/>
      <c r="P340" s="206"/>
      <c r="Q340" s="206"/>
      <c r="R340" s="206"/>
      <c r="S340" s="206"/>
      <c r="T340" s="206"/>
    </row>
    <row r="341" spans="1:83" s="182" customFormat="1" ht="33.75" customHeight="1">
      <c r="A341" s="1282"/>
      <c r="B341" s="1282"/>
      <c r="C341" s="1282"/>
      <c r="D341" s="319">
        <v>1</v>
      </c>
      <c r="F341" s="313" t="str">
        <f>"4."&amp;mergeValue(A341) &amp;"."&amp;mergeValue(B341)&amp;"."&amp;mergeValue(C341)&amp;"."&amp;mergeValue(D341)</f>
        <v>4.1.1.1.1</v>
      </c>
      <c r="G341" s="392" t="s">
        <v>477</v>
      </c>
      <c r="H341" s="297"/>
      <c r="I341" s="1283" t="s">
        <v>569</v>
      </c>
      <c r="J341" s="312"/>
      <c r="K341" s="206"/>
      <c r="L341" s="206"/>
      <c r="M341" s="206"/>
      <c r="N341" s="206"/>
      <c r="O341" s="206"/>
      <c r="P341" s="206"/>
      <c r="Q341" s="206"/>
      <c r="R341" s="206"/>
      <c r="S341" s="206"/>
      <c r="T341" s="206"/>
    </row>
    <row r="342" spans="1:83" s="182" customFormat="1" ht="18.75">
      <c r="A342" s="1282"/>
      <c r="B342" s="1282"/>
      <c r="C342" s="1282"/>
      <c r="D342" s="319"/>
      <c r="F342" s="396"/>
      <c r="G342" s="397" t="s">
        <v>4</v>
      </c>
      <c r="H342" s="398"/>
      <c r="I342" s="1283"/>
      <c r="J342" s="312"/>
      <c r="K342" s="206"/>
      <c r="L342" s="206"/>
      <c r="M342" s="206"/>
      <c r="N342" s="206"/>
      <c r="O342" s="206"/>
      <c r="P342" s="206"/>
      <c r="Q342" s="206"/>
      <c r="R342" s="206"/>
      <c r="S342" s="206"/>
      <c r="T342" s="206"/>
    </row>
    <row r="343" spans="1:83" s="182" customFormat="1" ht="18.75">
      <c r="A343" s="1282"/>
      <c r="B343" s="1282"/>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82"/>
      <c r="B344" s="206"/>
      <c r="C344" s="206"/>
      <c r="D344" s="206"/>
      <c r="F344" s="315"/>
      <c r="G344" s="148" t="s">
        <v>483</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482</v>
      </c>
      <c r="H345" s="316"/>
      <c r="I345" s="317"/>
      <c r="J345" s="312"/>
      <c r="K345" s="206"/>
      <c r="L345" s="206"/>
      <c r="M345" s="206"/>
      <c r="N345" s="206"/>
      <c r="O345" s="206"/>
      <c r="P345" s="206"/>
      <c r="Q345" s="206"/>
      <c r="R345" s="206"/>
      <c r="S345" s="206"/>
      <c r="T345" s="206"/>
    </row>
    <row r="348" spans="1:83" s="1065" customFormat="1" ht="17.100000000000001" customHeight="1">
      <c r="A348" s="1067" t="s">
        <v>701</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702</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9"/>
      <c r="E355" s="1370"/>
      <c r="F355" s="1371"/>
      <c r="G355" s="1104"/>
      <c r="H355" s="1163"/>
      <c r="I355" s="1161"/>
      <c r="J355" s="1126"/>
      <c r="K355" s="1104" t="s">
        <v>448</v>
      </c>
      <c r="L355" s="1283" t="s">
        <v>703</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9"/>
      <c r="E356" s="1370"/>
      <c r="F356" s="1371"/>
      <c r="G356" s="1080"/>
      <c r="H356" s="1148" t="s">
        <v>273</v>
      </c>
      <c r="I356" s="1143"/>
      <c r="J356" s="1143"/>
      <c r="K356" s="1141"/>
      <c r="L356" s="1283"/>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704</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9"/>
      <c r="E361" s="1370"/>
      <c r="F361" s="1371"/>
      <c r="G361" s="1104"/>
      <c r="H361" s="1163"/>
      <c r="I361" s="1161"/>
      <c r="J361" s="1166"/>
      <c r="K361" s="1104" t="s">
        <v>448</v>
      </c>
      <c r="L361" s="1283" t="s">
        <v>703</v>
      </c>
      <c r="M361" s="1151"/>
      <c r="N361" s="1096"/>
      <c r="O361" s="1096"/>
    </row>
    <row r="362" spans="1:83" s="1065" customFormat="1" ht="17.100000000000001" customHeight="1">
      <c r="A362" s="1101"/>
      <c r="B362" s="1090"/>
      <c r="C362" s="1074"/>
      <c r="D362" s="1369"/>
      <c r="E362" s="1370"/>
      <c r="F362" s="1371"/>
      <c r="G362" s="1080"/>
      <c r="H362" s="1148" t="s">
        <v>273</v>
      </c>
      <c r="I362" s="1143"/>
      <c r="J362" s="1143"/>
      <c r="K362" s="1141"/>
      <c r="L362" s="1283"/>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705</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706</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6"/>
      <c r="K372" s="1104" t="s">
        <v>448</v>
      </c>
      <c r="L372" s="1127"/>
      <c r="M372" s="1151"/>
      <c r="N372" s="1096"/>
      <c r="O372" s="1096"/>
    </row>
  </sheetData>
  <sheetProtection formatColumns="0" formatRows="0"/>
  <dataConsolidate leftLabels="1"/>
  <mergeCells count="311">
    <mergeCell ref="AJ109:AJ110"/>
    <mergeCell ref="AK109:AK110"/>
    <mergeCell ref="AL109:AL110"/>
    <mergeCell ref="O103:AM103"/>
    <mergeCell ref="O104:AM104"/>
    <mergeCell ref="O105:AM105"/>
    <mergeCell ref="O106:AM106"/>
    <mergeCell ref="O107:AM107"/>
    <mergeCell ref="O108:AM108"/>
    <mergeCell ref="AA130:AA131"/>
    <mergeCell ref="AB130:AB131"/>
    <mergeCell ref="O124:AC124"/>
    <mergeCell ref="O125:AC125"/>
    <mergeCell ref="O126:AC126"/>
    <mergeCell ref="O127:AC127"/>
    <mergeCell ref="O128:AC128"/>
    <mergeCell ref="O129:AC129"/>
    <mergeCell ref="AI109:AI110"/>
    <mergeCell ref="P210:P212"/>
    <mergeCell ref="U210:U211"/>
    <mergeCell ref="W225:W227"/>
    <mergeCell ref="O219:V219"/>
    <mergeCell ref="AD243:AD245"/>
    <mergeCell ref="R243:R244"/>
    <mergeCell ref="S243:S244"/>
    <mergeCell ref="T243:T244"/>
    <mergeCell ref="U243:U244"/>
    <mergeCell ref="Y243:Y244"/>
    <mergeCell ref="Z243:Z244"/>
    <mergeCell ref="AA243:AA244"/>
    <mergeCell ref="AB243:AB244"/>
    <mergeCell ref="O237:AC237"/>
    <mergeCell ref="O238:AC238"/>
    <mergeCell ref="V210:V211"/>
    <mergeCell ref="T210:T211"/>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U148:U149"/>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O239:AC239"/>
    <mergeCell ref="O240:AC240"/>
    <mergeCell ref="O241:AC241"/>
    <mergeCell ref="O242:AC242"/>
    <mergeCell ref="N210:N213"/>
    <mergeCell ref="Q210:Q212"/>
    <mergeCell ref="O210:O212"/>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AD91:AD93"/>
    <mergeCell ref="Z109:Z110"/>
    <mergeCell ref="W55:W57"/>
    <mergeCell ref="W73:W75"/>
    <mergeCell ref="U73:U74"/>
    <mergeCell ref="Y109:Y110"/>
    <mergeCell ref="Y91:Y92"/>
    <mergeCell ref="Z91:Z92"/>
    <mergeCell ref="AA91:AA92"/>
    <mergeCell ref="AB91:AB9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AD130:AD132"/>
    <mergeCell ref="A85:A98"/>
    <mergeCell ref="B86:B97"/>
    <mergeCell ref="C87:C96"/>
    <mergeCell ref="D88:D95"/>
    <mergeCell ref="E89:E94"/>
    <mergeCell ref="A142:A155"/>
    <mergeCell ref="A178:A187"/>
    <mergeCell ref="B179:B186"/>
    <mergeCell ref="C180:C185"/>
    <mergeCell ref="D181:D184"/>
    <mergeCell ref="A192:A203"/>
    <mergeCell ref="I128:I133"/>
    <mergeCell ref="D106:D114"/>
    <mergeCell ref="F165:F168"/>
    <mergeCell ref="E107:E113"/>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103:A117"/>
    <mergeCell ref="B104:B116"/>
    <mergeCell ref="C105:C115"/>
    <mergeCell ref="T130:T131"/>
    <mergeCell ref="T73:T74"/>
    <mergeCell ref="D70:D77"/>
    <mergeCell ref="E71:E76"/>
    <mergeCell ref="J109:J111"/>
    <mergeCell ref="F90:F93"/>
    <mergeCell ref="J90:J93"/>
    <mergeCell ref="O70:V70"/>
    <mergeCell ref="O71:V71"/>
    <mergeCell ref="O72:V72"/>
    <mergeCell ref="R130:R131"/>
    <mergeCell ref="R73:R74"/>
    <mergeCell ref="S73:S74"/>
    <mergeCell ref="O85:AC85"/>
    <mergeCell ref="O86:AC86"/>
    <mergeCell ref="O87:AC87"/>
    <mergeCell ref="O88:AC88"/>
    <mergeCell ref="O89:AC89"/>
    <mergeCell ref="O90:AC90"/>
    <mergeCell ref="Y130:Y131"/>
    <mergeCell ref="Z130:Z131"/>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WV103:WWV109 I331 E306 WWL85:WWL91 WWE49:WWE56 WWE67:WWE74 WWL124:WWL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Z85:JZ91 TV85:TV91 ADR85:ADR91 ANN85:ANN91 AXJ85:AXJ91 BHF85:BHF91 BRB85:BRB91 CAX85:CAX91 CKT85:CKT91 CUP85:CUP91 DEL85:DEL91 DOH85:DOH91 DYD85:DYD91 EHZ85:EHZ91 ERV85:ERV91 FBR85:FBR91 FLN85:FLN91 FVJ85:FVJ91 GFF85:GFF91 GPB85:GPB91 GYX85:GYX91 HIT85:HIT91 HSP85:HSP91 ICL85:ICL91 IMH85:IMH91 IWD85:IWD91 JFZ85:JFZ91 JPV85:JPV91 JZR85:JZR91 KJN85:KJN91 KTJ85:KTJ91 LDF85:LDF91 LNB85:LNB91 LWX85:LWX91 MGT85:MGT91 MQP85:MQP91 NAL85:NAL91 NKH85:NKH91 NUD85:NUD91 ODZ85:ODZ91 ONV85:ONV91 OXR85:OXR91 PHN85:PHN91 PRJ85:PRJ91 QBF85:QBF91 QLB85:QLB91 QUX85:QUX91 RET85:RET91 ROP85:ROP91 RYL85:RYL91 SIH85:SIH91 SSD85:SSD91 TBZ85:TBZ91 TLV85:TLV91 TVR85:TVR91 UFN85:UFN91 UPJ85:UPJ91 UZF85:UZF91 VJB85:VJB91 VSX85:VSX91 WCT85:WCT91 WMP85:WMP91 JZ124:JZ130 TV124:TV130 ADR124:ADR130 ANN124:ANN130 AXJ124:AXJ130 BHF124:BHF130 BRB124:BRB130 CAX124:CAX130 CKT124:CKT130 CUP124:CUP130 DEL124:DEL130 DOH124:DOH130 DYD124:DYD130 EHZ124:EHZ130 ERV124:ERV130 FBR124:FBR130 FLN124:FLN130 FVJ124:FVJ130 GFF124:GFF130 GPB124:GPB130 GYX124:GYX130 HIT124:HIT130 HSP124:HSP130 ICL124:ICL130 IMH124:IMH130 IWD124:IWD130 JFZ124:JFZ130 JPV124:JPV130 JZR124:JZR130 KJN124:KJN130 KTJ124:KTJ130 LDF124:LDF130 LNB124:LNB130 LWX124:LWX130 MGT124:MGT130 MQP124:MQP130 NAL124:NAL130 NKH124:NKH130 NUD124:NUD130 ODZ124:ODZ130 ONV124:ONV130 OXR124:OXR130 PHN124:PHN130 PRJ124:PRJ130 QBF124:QBF130 QLB124:QLB130 QUX124:QUX130 RET124:RET130 ROP124:ROP130 RYL124:RYL130 SIH124:SIH130 SSD124:SSD130 TBZ124:TBZ130 TLV124:TLV130 TVR124:TVR130 UFN124:UFN130 UPJ124:UPJ130 UZF124:UZF130 VJB124:VJB130 VSX124:VSX130 WCT124:WCT130 WMP124:WMP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O130 V243 V91 V130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N91:WMN92 WMG148 WWC37 WMG73 WWC73 WMN130 WWJ91:WWJ92 WWJ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V91:JV92 TR91:TR92 ADN91:ADN92 ANJ91:ANJ92 AXF91:AXF92 BHB91:BHB92 BQX91:BQX92 CAT91:CAT92 CKP91:CKP92 CUL91:CUL92 DEH91:DEH92 DOD91:DOD92 DXZ91:DXZ92 EHV91:EHV92 ERR91:ERR92 FBN91:FBN92 FLJ91:FLJ92 FVF91:FVF92 GFB91:GFB92 GOX91:GOX92 GYT91:GYT92 HIP91:HIP92 HSL91:HSL92 ICH91:ICH92 IMD91:IMD92 IVZ91:IVZ92 JFV91:JFV92 JPR91:JPR92 JZN91:JZN92 KJJ91:KJJ92 KTF91:KTF92 LDB91:LDB92 LMX91:LMX92 LWT91:LWT92 MGP91:MGP92 MQL91:MQL92 NAH91:NAH92 NKD91:NKD92 NTZ91:NTZ92 ODV91:ODV92 ONR91:ONR92 OXN91:OXN92 PHJ91:PHJ92 PRF91:PRF92 QBB91:QBB92 QKX91:QKX92 QUT91:QUT92 REP91:REP92 ROL91:ROL92 RYH91:RYH92 SID91:SID92 SRZ91:SRZ92 TBV91:TBV92 TLR91:TLR92 TVN91:TVN92 UFJ91:UFJ92 UPF91:UPF92 UZB91:UZB92 VIX91:VIX92 VST91:VST92 WCP91:WCP92 WML91:WML92 WWH91:WWH92 JX91:JX92 TT91:TT92 ADP91:ADP92 ANL91:ANL92 AXH91:AXH92 BHD91:BHD92 BQZ91:BQZ92 CAV91:CAV92 CKR91:CKR92 CUN91:CUN92 DEJ91:DEJ92 DOF91:DOF92 DYB91:DYB92 EHX91:EHX92 ERT91:ERT92 FBP91:FBP92 FLL91:FLL92 FVH91:FVH92 GFD91:GFD92 GOZ91:GOZ92 GYV91:GYV92 HIR91:HIR92 HSN91:HSN92 ICJ91:ICJ92 IMF91:IMF92 IWB91:IWB92 JFX91:JFX92 JPT91:JPT92 JZP91:JZP92 KJL91:KJL92 KTH91:KTH92 LDD91:LDD92 LMZ91:LMZ92 LWV91:LWV92 MGR91:MGR92 MQN91:MQN92 NAJ91:NAJ92 NKF91:NKF92 NUB91:NUB92 ODX91:ODX92 ONT91:ONT92 OXP91:OXP92 PHL91:PHL92 PRH91:PRH92 QBD91:QBD92 QKZ91:QKZ92 QUV91:QUV92 RER91:RER92 RON91:RON92 RYJ91:RYJ92 SIF91:SIF92 SSB91:SSB92 TBX91:TBX92 TLT91:TLT92 TVP91:TVP92 UFL91:UFL92 UPH91:UPH92 UZD91:UZD92 VIZ91:VIZ92 VSV91:VSV92 WCR91:WCR92 S130:S131 JV130:JV131 TR130:TR131 ADN130:ADN131 ANJ130:ANJ131 AXF130:AXF131 BHB130:BHB131 BQX130:BQX131 CAT130:CAT131 CKP130:CKP131 CUL130:CUL131 DEH130:DEH131 DOD130:DOD131 DXZ130:DXZ131 EHV130:EHV131 ERR130:ERR131 FBN130:FBN131 FLJ130:FLJ131 FVF130:FVF131 GFB130:GFB131 GOX130:GOX131 GYT130:GYT131 HIP130:HIP131 HSL130:HSL131 ICH130:ICH131 IMD130:IMD131 IVZ130:IVZ131 JFV130:JFV131 JPR130:JPR131 JZN130:JZN131 KJJ130:KJJ131 KTF130:KTF131 LDB130:LDB131 LMX130:LMX131 LWT130:LWT131 MGP130:MGP131 MQL130:MQL131 NAH130:NAH131 NKD130:NKD131 NTZ130:NTZ131 ODV130:ODV131 ONR130:ONR131 OXN130:OXN131 PHJ130:PHJ131 PRF130:PRF131 QBB130:QBB131 QKX130:QKX131 QUT130:QUT131 REP130:REP131 ROL130:ROL131 RYH130:RYH131 SID130:SID131 SRZ130:SRZ131 TBV130:TBV131 TLR130:TLR131 TVN130:TVN131 UFJ130:UFJ131 UPF130:UPF131 UZB130:UZB131 VIX130:VIX131 VST130:VST131 WCP130:WCP131 WML130:WML131 WWH130:WWH131 JX130 TT130 ADP130 ANL130 AXH130 BHD130 BQZ130 CAV130 CKR130 CUN130 DEJ130 DOF130 DYB130 EHX130 ERT130 FBP130 FLL130 FVH130 GFD130 GOZ130 GYV130 HIR130 HSN130 ICJ130 IMF130 IWB130 JFX130 JPT130 JZP130 KJL130 KTH130 LDD130 LMZ130 LWV130 MGR130 MQN130 NAJ130 NKF130 NUB130 ODX130 ONT130 OXP130 PHL130 PRH130 QBD130 QKZ130 QUV130 RER130 RON130 RYJ130 SIF130 SSB130 TBX130 TLT130 TVP130 UFL130 UPH130 UZD130 VIZ130 VSV130 WCR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AE196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243 Z243 AB243 U91:U92 Z91:Z92 AB91:AB92 U130 Z130:Z131 AB130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M130:WMM131 WWI130:WWI131 WMF148:WMF149 WWB148:WWB149 WMK91:WMK92 WWG91:WWG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W91:JW92 TS91:TS92 ADO91:ADO92 ANK91:ANK92 AXG91:AXG92 BHC91:BHC92 BQY91:BQY92 CAU91:CAU92 CKQ91:CKQ92 CUM91:CUM92 DEI91:DEI92 DOE91:DOE92 DYA91:DYA92 EHW91:EHW92 ERS91:ERS92 FBO91:FBO92 FLK91:FLK92 FVG91:FVG92 GFC91:GFC92 GOY91:GOY92 GYU91:GYU92 HIQ91:HIQ92 HSM91:HSM92 ICI91:ICI92 IME91:IME92 IWA91:IWA92 JFW91:JFW92 JPS91:JPS92 JZO91:JZO92 KJK91:KJK92 KTG91:KTG92 LDC91:LDC92 LMY91:LMY92 LWU91:LWU92 MGQ91:MGQ92 MQM91:MQM92 NAI91:NAI92 NKE91:NKE92 NUA91:NUA92 ODW91:ODW92 ONS91:ONS92 OXO91:OXO92 PHK91:PHK92 PRG91:PRG92 QBC91:QBC92 QKY91:QKY92 QUU91:QUU92 REQ91:REQ92 ROM91:ROM92 RYI91:RYI92 SIE91:SIE92 SSA91:SSA92 TBW91:TBW92 TLS91:TLS92 TVO91:TVO92 UFK91:UFK92 UPG91:UPG92 UZC91:UZC92 VIY91:VIY92 VSU91:VSU92 WCQ91:WCQ92 WMM91:WMM92 WWI91:WWI92 R91:R92 JU91:JU92 TQ91:TQ92 ADM91:ADM92 ANI91:ANI92 AXE91:AXE92 BHA91:BHA92 BQW91:BQW92 CAS91:CAS92 CKO91:CKO92 CUK91:CUK92 DEG91:DEG92 DOC91:DOC92 DXY91:DXY92 EHU91:EHU92 ERQ91:ERQ92 FBM91:FBM92 FLI91:FLI92 FVE91:FVE92 GFA91:GFA92 GOW91:GOW92 GYS91:GYS92 HIO91:HIO92 HSK91:HSK92 ICG91:ICG92 IMC91:IMC92 IVY91:IVY92 JFU91:JFU92 JPQ91:JPQ92 JZM91:JZM92 KJI91:KJI92 KTE91:KTE92 LDA91:LDA92 LMW91:LMW92 LWS91:LWS92 MGO91:MGO92 MQK91:MQK92 NAG91:NAG92 NKC91:NKC92 NTY91:NTY92 ODU91:ODU92 ONQ91:ONQ92 OXM91:OXM92 PHI91:PHI92 PRE91:PRE92 QBA91:QBA92 QKW91:QKW92 QUS91:QUS92 REO91:REO92 ROK91:ROK92 RYG91:RYG92 SIC91:SIC92 SRY91:SRY92 TBU91:TBU92 TLQ91:TLQ92 TVM91:TVM92 UFI91:UFI92 UPE91:UPE92 UZA91:UZA92 VIW91:VIW92 VSS91:VSS92 WCO91:WCO92 R130:R131 JU130:JU131 TQ130:TQ131 ADM130:ADM131 ANI130:ANI131 AXE130:AXE131 BHA130:BHA131 BQW130:BQW131 CAS130:CAS131 CKO130:CKO131 CUK130:CUK131 DEG130:DEG131 DOC130:DOC131 DXY130:DXY131 EHU130:EHU131 ERQ130:ERQ131 FBM130:FBM131 FLI130:FLI131 FVE130:FVE131 GFA130:GFA131 GOW130:GOW131 GYS130:GYS131 HIO130:HIO131 HSK130:HSK131 ICG130:ICG131 IMC130:IMC131 IVY130:IVY131 JFU130:JFU131 JPQ130:JPQ131 JZM130:JZM131 KJI130:KJI131 KTE130:KTE131 LDA130:LDA131 LMW130:LMW131 LWS130:LWS131 MGO130:MGO131 MQK130:MQK131 NAG130:NAG131 NKC130:NKC131 NTY130:NTY131 ODU130:ODU131 ONQ130:ONQ131 OXM130:OXM131 PHI130:PHI131 PRE130:PRE131 QBA130:QBA131 QKW130:QKW131 QUS130:QUS131 REO130:REO131 ROK130:ROK131 RYG130:RYG131 SIC130:SIC131 SRY130:SRY131 TBU130:TBU131 TLQ130:TLQ131 TVM130:TVM131 UFI130:UFI131 UPE130:UPE131 UZA130:UZA131 VIW130:VIW131 VSS130:VSS131 WCO130:WCO131 WMK130:WMK131 WWG130:WWG131 T130:T131 JW130:JW131 TS130:TS131 ADO130:ADO131 ANK130:ANK131 AXG130:AXG131 BHC130:BHC131 BQY130:BQY131 CAU130:CAU131 CKQ130:CKQ131 CUM130:CUM131 DEI130:DEI131 DOE130:DOE131 DYA130:DYA131 EHW130:EHW131 ERS130:ERS131 FBO130:FBO131 FLK130:FLK131 FVG130:FVG131 GFC130:GFC131 GOY130:GOY131 GYU130:GYU131 HIQ130:HIQ131 HSM130:HSM131 ICI130:ICI131 IME130:IME131 IWA130:IWA131 JFW130:JFW131 JPS130:JPS131 JZO130:JZO131 KJK130:KJK131 KTG130:KTG131 LDC130:LDC131 LMY130:LMY131 LWU130:LWU131 MGQ130:MGQ131 MQM130:MQM131 NAI130:NAI131 NKE130:NKE131 NUA130:NUA131 ODW130:ODW131 ONS130:ONS131 OXO130:OXO131 PHK130:PHK131 PRG130:PRG131 QBC130:QBC131 QKY130:QKY131 QUU130:QUU131 REQ130:REQ131 ROM130:ROM131 RYI130:RYI131 SIE130:SIE131 SSA130:SSA131 TBW130:TBW131 TLS130:TLS131 TVO130:TVO131 UFK130:UFK131 UPG130:UPG131 UZC130:UZC131 VIY130:VIY131 VSU130:VSU131 WCQ130:WCQ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H355:I355 H361:I361 H367:I367 H372:I372 Y243 AA243 AA91:AA92 Y91:Y92 Y130:Y131 AA130:AA131 AI109 AK109 AI119 AK119"/>
    <dataValidation allowBlank="1" promptTitle="checkPeriodRange" sqref="WWP109 WVY38 WVY74 WWF131 WWF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Q131 JT131 TP131 ADL131 ANH131 AXD131 BGZ131 BQV131 CAR131 CKN131 CUJ131 DEF131 DOB131 DXX131 EHT131 ERP131 FBL131 FLH131 FVD131 GEZ131 GOV131 GYR131 HIN131 HSJ131 ICF131 IMB131 IVX131 JFT131 JPP131 JZL131 KJH131 KTD131 LCZ131 LMV131 LWR131 MGN131 MQJ131 NAF131 NKB131 NTX131 ODT131 ONP131 OXL131 PHH131 PRD131 QAZ131 QKV131 QUR131 REN131 ROJ131 RYF131 SIB131 SRX131 TBT131 TLP131 TVL131 UFH131 UPD131 UYZ131 VIV131 VSR131 WCN131 WMJ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244 X92 X131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WD129 WWD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VSP242:VSW242 JR129 TN129 ADJ129 ANF129 AXB129 BGX129 BQT129 CAP129 CKL129 CUH129 DED129 DNZ129 DXV129 EHR129 ERN129 FBJ129 FLF129 FVB129 GEX129 GOT129 GYP129 HIL129 HSH129 ICD129 ILZ129 IVV129 JFR129 JPN129 JZJ129 KJF129 KTB129 LCX129 LMT129 LWP129 MGL129 MQH129 NAD129 NJZ129 NTV129 ODR129 ONN129 OXJ129 PHF129 PRB129 QAX129 QKT129 QUP129 REL129 ROH129 RYD129 SHZ129 SRV129 TBR129 TLN129 TVJ129 UFF129 UPB129 UYX129 VIT129 VSP129 WCL129 WMH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WB91 WWB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AWZ243 JP130 TL130 ADH130 AND130 AWZ130 BGV130 BQR130 CAN130 CKJ130 CUF130 DEB130 DNX130 DXT130 EHP130 ERL130 FBH130 FLD130 FUZ130 GEV130 GOR130 GYN130 HIJ130 HSF130 ICB130 ILX130 IVT130 JFP130 JPL130 JZH130 KJD130 KSZ130 LCV130 LMR130 LWN130 MGJ130 MQF130 NAB130 NJX130 NTT130 ODP130 ONL130 OXH130 PHD130 PQZ130 QAV130 QKR130 QUN130 REJ130 ROF130 RYB130 SHX130 SRT130 TBP130 TLL130 TVH130 UFD130 UOZ130 UYV130 VIR130 VSN130 WCJ130 WMF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A94:WWL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O94:JZ95 TK94:TV95 ADG94:ADR95 ANC94:ANN95 AWY94:AXJ95 BGU94:BHF95 BQQ94:BRB95 CAM94:CAX95 CKI94:CKT95 CUE94:CUP95 DEA94:DEL95 DNW94:DOH95 DXS94:DYD95 EHO94:EHZ95 ERK94:ERV95 FBG94:FBR95 FLC94:FLN95 FUY94:FVJ95 GEU94:GFF95 GOQ94:GPB95 GYM94:GYX95 HII94:HIT95 HSE94:HSP95 ICA94:ICL95 ILW94:IMH95 IVS94:IWD95 JFO94:JFZ95 JPK94:JPV95 JZG94:JZR95 KJC94:KJN95 KSY94:KTJ95 LCU94:LDF95 LMQ94:LNB95 LWM94:LWX95 MGI94:MGT95 MQE94:MQP95 NAA94:NAL95 NJW94:NKH95 NTS94:NUD95 ODO94:ODZ95 ONK94:ONV95 OXG94:OXR95 PHC94:PHN95 PQY94:PRJ95 QAU94:QBF95 QKQ94:QLB95 QUM94:QUX95 REI94:RET95 ROE94:ROP95 RYA94:RYL95 SHW94:SIH95 SRS94:SSD95 TBO94:TBZ95 TLK94:TLV95 TVG94:TVR95 UFC94:UFN95 UOY94:UPJ95 UYU94:UZF95 VIQ94:VJB95 VSM94:VSX95 WCI94:WCT95 WME94:WMP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O93:JZ93 TK93:TV93 ADG93:ADR93 ANC93:ANN93 AWY93:AXJ93 BGU93:BHF93 BQQ93:BRB93 CAM93:CAX93 CKI93:CKT93 CUE93:CUP93 DEA93:DEL93 DNW93:DOH93 DXS93:DYD93 EHO93:EHZ93 ERK93:ERV93 FBG93:FBR93 FLC93:FLN93 FUY93:FVJ93 GEU93:GFF93 GOQ93:GPB93 GYM93:GYX93 HII93:HIT93 HSE93:HSP93 ICA93:ICL93 ILW93:IMH93 IVS93:IWD93 JFO93:JFZ93 JPK93:JPV93 JZG93:JZR93 KJC93:KJN93 KSY93:KTJ93 LCU93:LDF93 LMQ93:LNB93 LWM93:LWX93 MGI93:MGT93 MQE93:MQP93 NAA93:NAL93 NJW93:NKH93 NTS93:NUD93 ODO93:ODZ93 ONK93:ONV93 OXG93:OXR93 PHC93:PHN93 PQY93:PRJ93 QAU93:QBF93 QKQ93:QLB93 QUM93:QUX93 REI93:RET93 ROE93:ROP93 RYA93:RYL93 SHW93:SIH93 SRS93:SSD93 TBO93:TBZ93 TLK93:TLV93 TVG93:TVR93 UFC93:UFN93 UOY93:UPJ93 UYU93:UZF93 VIQ93:VJB93 VSM93:VSX93 WCI93:WCT93 WME93:WMP93 WWA93:WWL93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JO96:JZ98 JH99:JS100 TK96:TV98 TD99:TO100 ADG96:ADR98 ACZ99:ADK100 ANC96:ANN98 AMV99:ANG100 AWY96:AXJ98 AWR99:AXC100 BGU96:BHF98 BGN99:BGY100 BQQ96:BRB98 BQJ99:BQU100 CAM96:CAX98 CAF99:CAQ100 CKI96:CKT98 CKB99:CKM100 CUE96:CUP98 CTX99:CUI100 DEA96:DEL98 DDT99:DEE100 DNW96:DOH98 DNP99:DOA100 DXS96:DYD98 DXL99:DXW100 EHO96:EHZ98 EHH99:EHS100 ERK96:ERV98 ERD99:ERO100 FBG96:FBR98 FAZ99:FBK100 FLC96:FLN98 FKV99:FLG100 FUY96:FVJ98 FUR99:FVC100 GEU96:GFF98 GEN99:GEY100 GOQ96:GPB98 GOJ99:GOU100 GYM96:GYX98 GYF99:GYQ100 HII96:HIT98 HIB99:HIM100 HSE96:HSP98 HRX99:HSI100 ICA96:ICL98 IBT99:ICE100 ILW96:IMH98 ILP99:IMA100 IVS96:IWD98 IVL99:IVW100 JFO96:JFZ98 JFH99:JFS100 JPK96:JPV98 JPD99:JPO100 JZG96:JZR98 JYZ99:JZK100 KJC96:KJN98 KIV99:KJG100 KSY96:KTJ98 KSR99:KTC100 LCU96:LDF98 LCN99:LCY100 LMQ96:LNB98 LMJ99:LMU100 LWM96:LWX98 LWF99:LWQ100 MGI96:MGT98 MGB99:MGM100 MQE96:MQP98 MPX99:MQI100 NAA96:NAL98 MZT99:NAE100 NJW96:NKH98 NJP99:NKA100 NTS96:NUD98 NTL99:NTW100 ODO96:ODZ98 ODH99:ODS100 ONK96:ONV98 OND99:ONO100 OXG96:OXR98 OWZ99:OXK100 PHC96:PHN98 PGV99:PHG100 PQY96:PRJ98 PQR99:PRC100 QAU96:QBF98 QAN99:QAY100 QKQ96:QLB98 QKJ99:QKU100 QUM96:QUX98 QUF99:QUQ100 REI96:RET98 REB99:REM100 ROE96:ROP98 RNX99:ROI100 RYA96:RYL98 RXT99:RYE100 SHW96:SIH98 SHP99:SIA100 SRS96:SSD98 SRL99:SRW100 TBO96:TBZ98 TBH99:TBS100 TLK96:TLV98 TLD99:TLO100 TVG96:TVR98 TUZ99:TVK100 UFC96:UFN98 UEV99:UFG100 UOY96:UPJ98 UOR99:UPC100 UYU96:UZF98 UYN99:UYY100 VIQ96:VJB98 VIJ99:VIU100 VSM96:VSX98 VSF99:VSQ100 WCI96:WCT98 WCB99:WCM100 WME96:WMP98 WLX99:WMI100 WWA96:WWL98 WVT99:WWE100 WWA132:WWL137 WVT138:WWE138 WME132:WMP137 WLX138:WMI138 WCI132:WCT137 WCB138:WCM138 VSM132:VSX137 VSF138:VSQ138 VIQ132:VJB137 VIJ138:VIU138 UYU132:UZF137 UYN138:UYY138 UOY132:UPJ137 UOR138:UPC138 UFC132:UFN137 UEV138:UFG138 TVG132:TVR137 TUZ138:TVK138 TLK132:TLV137 TLD138:TLO138 TBO132:TBZ137 TBH138:TBS138 SRS132:SSD137 SRL138:SRW138 SHW132:SIH137 SHP138:SIA138 RYA132:RYL137 RXT138:RYE138 ROE132:ROP137 RNX138:ROI138 REI132:RET137 REB138:REM138 QUM132:QUX137 QUF138:QUQ138 QKQ132:QLB137 QKJ138:QKU138 QAU132:QBF137 QAN138:QAY138 PQY132:PRJ137 PQR138:PRC138 PHC132:PHN137 PGV138:PHG138 OXG132:OXR137 OWZ138:OXK138 ONK132:ONV137 OND138:ONO138 ODO132:ODZ137 ODH138:ODS138 NTS132:NUD137 NTL138:NTW138 NJW132:NKH137 NJP138:NKA138 NAA132:NAL137 MZT138:NAE138 MQE132:MQP137 MPX138:MQI138 MGI132:MGT137 MGB138:MGM138 LWM132:LWX137 LWF138:LWQ138 LMQ132:LNB137 LMJ138:LMU138 LCU132:LDF137 LCN138:LCY138 KSY132:KTJ137 KSR138:KTC138 KJC132:KJN137 KIV138:KJG138 JZG132:JZR137 JYZ138:JZK138 JPK132:JPV137 JPD138:JPO138 JFO132:JFZ137 JFH138:JFS138 IVS132:IWD137 IVL138:IVW138 ILW132:IMH137 ILP138:IMA138 ICA132:ICL137 IBT138:ICE138 HSE132:HSP137 HRX138:HSI138 HII132:HIT137 HIB138:HIM138 GYM132:GYX137 GYF138:GYQ138 GOQ132:GPB137 GOJ138:GOU138 GEU132:GFF137 GEN138:GEY138 FUY132:FVJ137 FUR138:FVC138 FLC132:FLN137 FKV138:FLG138 FBG132:FBR137 FAZ138:FBK138 ERK132:ERV137 ERD138:ERO138 EHO132:EHZ137 EHH138:EHS138 DXS132:DYD137 DXL138:DXW138 DNW132:DOH137 DNP138:DOA138 DEA132:DEL137 DDT138:DEE138 CUE132:CUP137 CTX138:CUI138 CKI132:CKT137 CKB138:CKM138 CAM132:CAX137 CAF138:CAQ138 BQQ132:BRB137 BQJ138:BQU138 BGU132:BHF137 BGN138:BGY138 AWY132:AXJ137 AWR138:AXC138 ANC132:ANN137 AMV138:ANG138 ADG132:ADR137 ACZ138:ADK138 TK132:TV137 TD138:TO138 JO132:JZ137 JH138:JS138"/>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7:V147 O224:V224 O165 O90 O242 O129">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4" zoomScaleNormal="100" workbookViewId="0">
      <selection activeCell="F20" sqref="F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30808568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3" t="s">
        <v>754</v>
      </c>
      <c r="F5" s="1224"/>
      <c r="G5" s="406"/>
      <c r="J5" s="289"/>
    </row>
    <row r="6" spans="1:12" s="348" customFormat="1" ht="6">
      <c r="A6" s="342"/>
      <c r="B6" s="343"/>
      <c r="C6" s="344"/>
      <c r="D6" s="345"/>
      <c r="E6" s="350"/>
      <c r="F6" s="351"/>
      <c r="G6" s="352"/>
      <c r="I6" s="349"/>
    </row>
    <row r="7" spans="1:12" ht="27">
      <c r="D7" s="23"/>
      <c r="E7" s="24" t="s">
        <v>50</v>
      </c>
      <c r="F7" s="308" t="s">
        <v>106</v>
      </c>
      <c r="G7" s="360"/>
    </row>
    <row r="8" spans="1:12" s="348" customFormat="1" ht="6">
      <c r="A8" s="342"/>
      <c r="B8" s="343"/>
      <c r="C8" s="344"/>
      <c r="D8" s="345"/>
      <c r="E8" s="346"/>
      <c r="F8" s="347"/>
      <c r="G8" s="345"/>
      <c r="I8" s="349"/>
    </row>
    <row r="9" spans="1:12" ht="27">
      <c r="D9" s="23"/>
      <c r="E9" s="24" t="s">
        <v>456</v>
      </c>
      <c r="F9" s="326" t="s">
        <v>83</v>
      </c>
      <c r="G9" s="359"/>
    </row>
    <row r="10" spans="1:12" s="348" customFormat="1" ht="6">
      <c r="A10" s="353"/>
      <c r="B10" s="343"/>
      <c r="C10" s="344"/>
      <c r="D10" s="354"/>
      <c r="E10" s="350"/>
      <c r="F10" s="355"/>
      <c r="G10" s="356"/>
      <c r="I10" s="349"/>
    </row>
    <row r="11" spans="1:12" ht="27">
      <c r="A11" s="192"/>
      <c r="D11" s="23"/>
      <c r="E11" s="78" t="s">
        <v>454</v>
      </c>
      <c r="F11" s="1196" t="s">
        <v>1698</v>
      </c>
      <c r="G11" s="357"/>
    </row>
    <row r="12" spans="1:12" ht="27">
      <c r="D12" s="23"/>
      <c r="E12" s="78" t="s">
        <v>455</v>
      </c>
      <c r="F12" s="1196" t="s">
        <v>1699</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768</v>
      </c>
      <c r="G15" s="359"/>
    </row>
    <row r="16" spans="1:12" ht="27" hidden="1">
      <c r="D16" s="23"/>
      <c r="E16" s="78" t="s">
        <v>573</v>
      </c>
      <c r="F16" s="309"/>
      <c r="G16" s="359"/>
    </row>
    <row r="17" spans="1:9" ht="19.5">
      <c r="D17" s="23"/>
      <c r="E17" s="24"/>
      <c r="F17" s="1048" t="s">
        <v>679</v>
      </c>
      <c r="G17" s="20"/>
    </row>
    <row r="18" spans="1:9" s="1047" customFormat="1" ht="5.25" hidden="1">
      <c r="A18" s="1044"/>
      <c r="B18" s="1042"/>
      <c r="C18" s="1045"/>
      <c r="D18" s="1046"/>
      <c r="E18" s="1040"/>
      <c r="F18" s="1039"/>
      <c r="G18" s="1046"/>
      <c r="I18" s="1043"/>
    </row>
    <row r="19" spans="1:9" ht="27">
      <c r="D19" s="23"/>
      <c r="E19" s="1041" t="s">
        <v>677</v>
      </c>
      <c r="F19" s="1159" t="s">
        <v>2365</v>
      </c>
      <c r="G19" s="359"/>
    </row>
    <row r="20" spans="1:9" ht="27">
      <c r="D20" s="23"/>
      <c r="E20" s="1041" t="s">
        <v>678</v>
      </c>
      <c r="F20" s="1158" t="s">
        <v>2374</v>
      </c>
      <c r="G20" s="359"/>
    </row>
    <row r="21" spans="1:9" s="1047" customFormat="1" ht="5.25" hidden="1">
      <c r="A21" s="1044"/>
      <c r="B21" s="1042"/>
      <c r="C21" s="1045"/>
      <c r="D21" s="1046"/>
      <c r="E21" s="1040"/>
      <c r="F21" s="1039"/>
      <c r="G21" s="1046"/>
      <c r="I21" s="1043"/>
    </row>
    <row r="22" spans="1:9" ht="19.5" hidden="1">
      <c r="D22" s="23"/>
      <c r="E22" s="24"/>
      <c r="F22" s="414" t="s">
        <v>580</v>
      </c>
      <c r="G22" s="20"/>
    </row>
    <row r="23" spans="1:9" s="1064" customFormat="1" ht="5.25" hidden="1">
      <c r="A23" s="1061"/>
      <c r="B23" s="1059"/>
      <c r="C23" s="1062"/>
      <c r="D23" s="1063"/>
      <c r="E23" s="1040"/>
      <c r="F23" s="1039"/>
      <c r="G23" s="1063"/>
      <c r="I23" s="1060"/>
    </row>
    <row r="24" spans="1:9" ht="27" hidden="1">
      <c r="D24" s="23"/>
      <c r="E24" s="1049" t="s">
        <v>680</v>
      </c>
      <c r="F24" s="309"/>
      <c r="G24" s="359"/>
    </row>
    <row r="25" spans="1:9" ht="27" hidden="1">
      <c r="D25" s="23"/>
      <c r="E25" s="1049" t="s">
        <v>681</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2136</v>
      </c>
      <c r="G29" s="358"/>
    </row>
    <row r="30" spans="1:9" ht="27" hidden="1">
      <c r="C30" s="27"/>
      <c r="D30" s="28"/>
      <c r="E30" s="49" t="s">
        <v>201</v>
      </c>
      <c r="F30" s="311"/>
      <c r="G30" s="358"/>
    </row>
    <row r="31" spans="1:9" ht="27">
      <c r="C31" s="27"/>
      <c r="D31" s="28"/>
      <c r="E31" s="29" t="s">
        <v>51</v>
      </c>
      <c r="F31" s="310" t="s">
        <v>2137</v>
      </c>
      <c r="G31" s="358"/>
    </row>
    <row r="32" spans="1:9" ht="27">
      <c r="C32" s="27"/>
      <c r="D32" s="28"/>
      <c r="E32" s="29" t="s">
        <v>52</v>
      </c>
      <c r="F32" s="310" t="s">
        <v>1716</v>
      </c>
      <c r="G32" s="358"/>
      <c r="H32" s="30"/>
    </row>
    <row r="33" spans="1:9" s="348" customFormat="1" ht="6">
      <c r="A33" s="353"/>
      <c r="B33" s="343"/>
      <c r="C33" s="344"/>
      <c r="D33" s="354"/>
      <c r="E33" s="350"/>
      <c r="F33" s="355"/>
      <c r="G33" s="356"/>
      <c r="I33" s="349"/>
    </row>
    <row r="34" spans="1:9" ht="27">
      <c r="A34" s="191"/>
      <c r="D34" s="25"/>
      <c r="E34" s="749" t="s">
        <v>637</v>
      </c>
      <c r="F34" s="1160" t="s">
        <v>639</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523</v>
      </c>
      <c r="F40" s="1158" t="s">
        <v>2366</v>
      </c>
      <c r="G40" s="357"/>
    </row>
    <row r="41" spans="1:9" ht="27">
      <c r="A41" s="193"/>
      <c r="B41" s="87"/>
      <c r="D41" s="32"/>
      <c r="E41" s="38" t="s">
        <v>524</v>
      </c>
      <c r="F41" s="1158" t="s">
        <v>2367</v>
      </c>
      <c r="G41" s="357"/>
    </row>
    <row r="42" spans="1:9" ht="19.5">
      <c r="D42" s="23"/>
      <c r="E42" s="24"/>
      <c r="F42" s="414" t="s">
        <v>556</v>
      </c>
      <c r="G42" s="20"/>
    </row>
    <row r="43" spans="1:9" ht="27">
      <c r="A43" s="193"/>
      <c r="D43" s="20"/>
      <c r="E43" s="412" t="s">
        <v>85</v>
      </c>
      <c r="F43" s="1162" t="s">
        <v>2368</v>
      </c>
      <c r="G43" s="357"/>
    </row>
    <row r="44" spans="1:9" ht="27">
      <c r="A44" s="193"/>
      <c r="B44" s="87"/>
      <c r="D44" s="32"/>
      <c r="E44" s="412" t="s">
        <v>86</v>
      </c>
      <c r="F44" s="1162" t="s">
        <v>2369</v>
      </c>
      <c r="G44" s="357"/>
    </row>
    <row r="45" spans="1:9" ht="27">
      <c r="A45" s="193"/>
      <c r="B45" s="87"/>
      <c r="D45" s="32"/>
      <c r="E45" s="412" t="s">
        <v>557</v>
      </c>
      <c r="F45" s="1162" t="s">
        <v>2370</v>
      </c>
      <c r="G45" s="357"/>
    </row>
    <row r="46" spans="1:9" ht="27">
      <c r="D46" s="23"/>
      <c r="E46" s="413" t="s">
        <v>558</v>
      </c>
      <c r="F46" s="1162" t="s">
        <v>2371</v>
      </c>
      <c r="G46" s="359"/>
    </row>
    <row r="47" spans="1:9" ht="3" customHeight="1">
      <c r="A47" s="193"/>
      <c r="D47" s="20"/>
      <c r="F47" s="156"/>
      <c r="G47" s="26"/>
    </row>
    <row r="48" spans="1:9" ht="69" customHeight="1">
      <c r="A48" s="193"/>
      <c r="B48" s="87"/>
      <c r="D48" s="1172" t="s">
        <v>755</v>
      </c>
      <c r="E48" s="1226" t="s">
        <v>753</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525</v>
      </c>
      <c r="AX1" s="385" t="s">
        <v>526</v>
      </c>
      <c r="AZ1" s="1422" t="s">
        <v>559</v>
      </c>
      <c r="BA1" s="1422"/>
      <c r="BC1" s="774" t="s">
        <v>638</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605</v>
      </c>
      <c r="P2" s="628" t="s">
        <v>40</v>
      </c>
      <c r="Q2" s="173" t="s">
        <v>3</v>
      </c>
      <c r="R2" s="176" t="s">
        <v>23</v>
      </c>
      <c r="S2" s="174" t="s">
        <v>25</v>
      </c>
      <c r="T2" s="175" t="s">
        <v>29</v>
      </c>
      <c r="U2" s="171" t="s">
        <v>35</v>
      </c>
      <c r="V2" s="983">
        <v>1</v>
      </c>
      <c r="W2" s="428"/>
      <c r="X2" s="429" t="s">
        <v>581</v>
      </c>
      <c r="Y2" s="41" t="s">
        <v>729</v>
      </c>
      <c r="Z2" s="153"/>
      <c r="AA2" s="713" t="s">
        <v>631</v>
      </c>
      <c r="AB2" s="715" t="s">
        <v>632</v>
      </c>
      <c r="AC2" s="41" t="s">
        <v>308</v>
      </c>
      <c r="AD2" s="201" t="s">
        <v>308</v>
      </c>
      <c r="AF2" s="42" t="s">
        <v>35</v>
      </c>
      <c r="AH2" s="137" t="s">
        <v>339</v>
      </c>
      <c r="AI2" s="137" t="s">
        <v>339</v>
      </c>
      <c r="AK2" s="137" t="s">
        <v>343</v>
      </c>
      <c r="AM2" s="137" t="s">
        <v>353</v>
      </c>
      <c r="AP2" s="1202" t="s">
        <v>581</v>
      </c>
      <c r="AQ2" s="979" t="s">
        <v>585</v>
      </c>
      <c r="AS2" s="41" t="s">
        <v>371</v>
      </c>
      <c r="AU2" s="42" t="s">
        <v>374</v>
      </c>
      <c r="AW2" s="386" t="s">
        <v>527</v>
      </c>
      <c r="AX2" s="387" t="s">
        <v>527</v>
      </c>
      <c r="AZ2" s="415" t="s">
        <v>560</v>
      </c>
      <c r="BA2" s="416" t="s">
        <v>561</v>
      </c>
      <c r="BC2" s="753" t="s">
        <v>639</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606</v>
      </c>
      <c r="P3" s="628" t="s">
        <v>41</v>
      </c>
      <c r="Q3" s="173" t="s">
        <v>299</v>
      </c>
      <c r="R3" s="172" t="s">
        <v>301</v>
      </c>
      <c r="S3" s="174" t="s">
        <v>26</v>
      </c>
      <c r="T3" s="175" t="s">
        <v>30</v>
      </c>
      <c r="U3" s="171" t="s">
        <v>36</v>
      </c>
      <c r="V3" s="983">
        <v>2</v>
      </c>
      <c r="W3" s="428"/>
      <c r="X3" s="429" t="s">
        <v>673</v>
      </c>
      <c r="Y3" s="1071" t="s">
        <v>729</v>
      </c>
      <c r="Z3" s="153"/>
      <c r="AA3" s="713" t="s">
        <v>632</v>
      </c>
      <c r="AB3" s="715"/>
      <c r="AC3" s="41" t="s">
        <v>309</v>
      </c>
      <c r="AD3" s="201" t="s">
        <v>309</v>
      </c>
      <c r="AF3" s="42" t="s">
        <v>36</v>
      </c>
      <c r="AH3" s="137" t="s">
        <v>362</v>
      </c>
      <c r="AI3" s="137" t="s">
        <v>341</v>
      </c>
      <c r="AK3" s="137" t="s">
        <v>344</v>
      </c>
      <c r="AM3" s="137" t="s">
        <v>354</v>
      </c>
      <c r="AP3" s="1202" t="s">
        <v>674</v>
      </c>
      <c r="AQ3" s="979" t="s">
        <v>588</v>
      </c>
      <c r="AS3" s="41" t="s">
        <v>372</v>
      </c>
      <c r="AU3" s="42" t="s">
        <v>375</v>
      </c>
      <c r="AW3" s="386" t="s">
        <v>528</v>
      </c>
      <c r="AX3" s="387" t="s">
        <v>528</v>
      </c>
      <c r="AZ3" s="1081" t="s">
        <v>697</v>
      </c>
      <c r="BA3" s="1089" t="s">
        <v>696</v>
      </c>
      <c r="BC3" s="753" t="s">
        <v>640</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607</v>
      </c>
      <c r="Q4" s="173" t="s">
        <v>22</v>
      </c>
      <c r="R4" s="172" t="s">
        <v>453</v>
      </c>
      <c r="S4" s="174" t="s">
        <v>27</v>
      </c>
      <c r="T4" s="175" t="s">
        <v>31</v>
      </c>
      <c r="U4" s="171" t="s">
        <v>37</v>
      </c>
      <c r="V4" s="983">
        <v>3</v>
      </c>
      <c r="W4" s="428"/>
      <c r="X4" s="429"/>
      <c r="Y4" s="713"/>
      <c r="Z4" s="200"/>
      <c r="AC4" s="41" t="s">
        <v>310</v>
      </c>
      <c r="AD4" s="201" t="s">
        <v>310</v>
      </c>
      <c r="AF4" s="42" t="s">
        <v>37</v>
      </c>
      <c r="AH4" s="42" t="s">
        <v>365</v>
      </c>
      <c r="AK4" s="137" t="s">
        <v>345</v>
      </c>
      <c r="AM4" s="137" t="s">
        <v>355</v>
      </c>
      <c r="AP4" s="1202" t="s">
        <v>673</v>
      </c>
      <c r="AQ4" s="979" t="s">
        <v>587</v>
      </c>
      <c r="AS4" s="41" t="s">
        <v>342</v>
      </c>
      <c r="AU4" s="42" t="s">
        <v>376</v>
      </c>
      <c r="AW4" s="386" t="s">
        <v>529</v>
      </c>
      <c r="AX4" s="387" t="s">
        <v>529</v>
      </c>
      <c r="AZ4" s="1081" t="s">
        <v>709</v>
      </c>
      <c r="BA4" s="1089" t="s">
        <v>708</v>
      </c>
      <c r="BC4" s="753" t="s">
        <v>641</v>
      </c>
    </row>
    <row r="5" spans="1:55" ht="33.75">
      <c r="A5" s="6" t="s">
        <v>102</v>
      </c>
      <c r="B5" s="41">
        <v>2003</v>
      </c>
      <c r="C5" s="41">
        <v>2016</v>
      </c>
      <c r="E5" s="137" t="s">
        <v>187</v>
      </c>
      <c r="F5" s="137" t="s">
        <v>227</v>
      </c>
      <c r="I5" s="137" t="s">
        <v>49</v>
      </c>
      <c r="K5" s="138" t="s">
        <v>245</v>
      </c>
      <c r="L5" s="138" t="s">
        <v>245</v>
      </c>
      <c r="M5" s="138">
        <v>4</v>
      </c>
      <c r="N5" s="625" t="s">
        <v>285</v>
      </c>
      <c r="O5" s="512" t="s">
        <v>608</v>
      </c>
      <c r="Q5" s="173" t="s">
        <v>300</v>
      </c>
      <c r="R5" s="172" t="s">
        <v>302</v>
      </c>
      <c r="T5" s="42" t="s">
        <v>32</v>
      </c>
      <c r="U5" s="171" t="s">
        <v>38</v>
      </c>
      <c r="V5" s="983">
        <v>4</v>
      </c>
      <c r="W5" s="428"/>
      <c r="X5" s="429" t="s">
        <v>582</v>
      </c>
      <c r="Y5" s="713" t="s">
        <v>730</v>
      </c>
      <c r="Z5" s="200">
        <v>1</v>
      </c>
      <c r="AF5" s="42" t="s">
        <v>325</v>
      </c>
      <c r="AH5" s="137" t="s">
        <v>363</v>
      </c>
      <c r="AK5" s="137" t="s">
        <v>346</v>
      </c>
      <c r="AM5" s="137" t="s">
        <v>356</v>
      </c>
      <c r="AP5" s="1202" t="s">
        <v>582</v>
      </c>
      <c r="AQ5" s="979" t="s">
        <v>586</v>
      </c>
      <c r="AU5" s="42" t="s">
        <v>377</v>
      </c>
      <c r="AW5" s="386" t="s">
        <v>530</v>
      </c>
      <c r="AX5" s="387" t="s">
        <v>530</v>
      </c>
      <c r="AZ5" s="1081" t="s">
        <v>724</v>
      </c>
      <c r="BA5" s="1089" t="s">
        <v>723</v>
      </c>
      <c r="BC5" s="753" t="s">
        <v>642</v>
      </c>
    </row>
    <row r="6" spans="1:55" ht="45">
      <c r="A6" s="6" t="s">
        <v>103</v>
      </c>
      <c r="B6" s="41">
        <v>2004</v>
      </c>
      <c r="C6" s="41">
        <v>2017</v>
      </c>
      <c r="E6" s="137" t="s">
        <v>188</v>
      </c>
      <c r="F6" s="140"/>
      <c r="G6" s="141" t="s">
        <v>289</v>
      </c>
      <c r="H6" s="141" t="s">
        <v>256</v>
      </c>
      <c r="I6" s="137" t="s">
        <v>66</v>
      </c>
      <c r="J6" s="141" t="s">
        <v>262</v>
      </c>
      <c r="N6" s="625" t="s">
        <v>286</v>
      </c>
      <c r="O6" s="512" t="s">
        <v>609</v>
      </c>
      <c r="R6" s="172" t="s">
        <v>3</v>
      </c>
      <c r="T6" s="42" t="s">
        <v>33</v>
      </c>
      <c r="U6" s="171" t="s">
        <v>325</v>
      </c>
      <c r="V6" s="983">
        <v>5</v>
      </c>
      <c r="W6" s="428"/>
      <c r="X6" s="713" t="s">
        <v>583</v>
      </c>
      <c r="Y6" s="713" t="s">
        <v>737</v>
      </c>
      <c r="Z6" s="200"/>
      <c r="AA6" s="211"/>
      <c r="AH6" s="137" t="s">
        <v>364</v>
      </c>
      <c r="AK6" s="137" t="s">
        <v>347</v>
      </c>
      <c r="AM6" s="137" t="s">
        <v>357</v>
      </c>
      <c r="AP6" s="1202" t="s">
        <v>583</v>
      </c>
      <c r="AQ6" s="979" t="s">
        <v>673</v>
      </c>
      <c r="AU6" s="212" t="s">
        <v>378</v>
      </c>
      <c r="AW6" s="386" t="s">
        <v>531</v>
      </c>
      <c r="AX6" s="387" t="s">
        <v>531</v>
      </c>
      <c r="AZ6" s="1081" t="s">
        <v>725</v>
      </c>
      <c r="BA6" s="1089" t="s">
        <v>731</v>
      </c>
    </row>
    <row r="7" spans="1:55" ht="112.5">
      <c r="A7" s="6" t="s">
        <v>104</v>
      </c>
      <c r="B7" s="41">
        <v>2005</v>
      </c>
      <c r="E7" s="137" t="s">
        <v>189</v>
      </c>
      <c r="F7" s="140"/>
      <c r="G7" s="137" t="s">
        <v>253</v>
      </c>
      <c r="H7" s="137" t="s">
        <v>255</v>
      </c>
      <c r="I7" s="137" t="s">
        <v>67</v>
      </c>
      <c r="J7" s="137" t="s">
        <v>282</v>
      </c>
      <c r="N7" s="626" t="s">
        <v>287</v>
      </c>
      <c r="O7" s="512" t="s">
        <v>610</v>
      </c>
      <c r="U7" s="171" t="s">
        <v>83</v>
      </c>
      <c r="V7" s="984" t="s">
        <v>67</v>
      </c>
      <c r="W7" s="428"/>
      <c r="X7" s="713" t="s">
        <v>584</v>
      </c>
      <c r="Y7" s="1071" t="s">
        <v>730</v>
      </c>
      <c r="Z7" s="200"/>
      <c r="AA7" s="211"/>
      <c r="AH7" s="137" t="s">
        <v>340</v>
      </c>
      <c r="AK7" s="137" t="s">
        <v>348</v>
      </c>
      <c r="AM7" s="137" t="s">
        <v>358</v>
      </c>
      <c r="AP7" s="1202" t="s">
        <v>584</v>
      </c>
      <c r="AQ7" s="979" t="s">
        <v>581</v>
      </c>
      <c r="AU7" s="212" t="s">
        <v>379</v>
      </c>
      <c r="AW7" s="386" t="s">
        <v>532</v>
      </c>
      <c r="AX7" s="387" t="s">
        <v>532</v>
      </c>
      <c r="AZ7" s="1081" t="s">
        <v>726</v>
      </c>
      <c r="BA7" s="1089" t="s">
        <v>736</v>
      </c>
    </row>
    <row r="8" spans="1:55" ht="33.75">
      <c r="A8" s="6" t="s">
        <v>105</v>
      </c>
      <c r="B8" s="41">
        <v>2006</v>
      </c>
      <c r="E8" s="137" t="s">
        <v>190</v>
      </c>
      <c r="F8" s="140"/>
      <c r="G8" s="137" t="s">
        <v>254</v>
      </c>
      <c r="H8" s="137" t="s">
        <v>261</v>
      </c>
      <c r="I8" s="137" t="s">
        <v>181</v>
      </c>
      <c r="J8" s="137" t="s">
        <v>278</v>
      </c>
      <c r="N8" s="627" t="s">
        <v>288</v>
      </c>
      <c r="O8" s="512" t="s">
        <v>611</v>
      </c>
      <c r="V8" s="984" t="s">
        <v>181</v>
      </c>
      <c r="W8" s="428"/>
      <c r="X8" s="713" t="s">
        <v>585</v>
      </c>
      <c r="Y8" s="1071" t="s">
        <v>730</v>
      </c>
      <c r="Z8" s="200"/>
      <c r="AA8" s="211"/>
      <c r="AK8" s="137" t="s">
        <v>349</v>
      </c>
      <c r="AP8" s="1202" t="s">
        <v>585</v>
      </c>
      <c r="AQ8" s="979"/>
      <c r="AU8" s="212" t="s">
        <v>380</v>
      </c>
      <c r="AW8" s="386" t="s">
        <v>533</v>
      </c>
      <c r="AX8" s="387" t="s">
        <v>533</v>
      </c>
      <c r="AZ8" s="1081" t="s">
        <v>727</v>
      </c>
      <c r="BA8" s="1089" t="s">
        <v>745</v>
      </c>
    </row>
    <row r="9" spans="1:55" ht="33.75">
      <c r="A9" s="6" t="s">
        <v>106</v>
      </c>
      <c r="B9" s="41">
        <v>2007</v>
      </c>
      <c r="E9" s="137" t="s">
        <v>191</v>
      </c>
      <c r="F9" s="140"/>
      <c r="G9" s="137" t="s">
        <v>261</v>
      </c>
      <c r="I9" s="137" t="s">
        <v>182</v>
      </c>
      <c r="O9" s="512" t="s">
        <v>612</v>
      </c>
      <c r="V9" s="984" t="s">
        <v>182</v>
      </c>
      <c r="W9" s="428"/>
      <c r="X9" s="713" t="s">
        <v>586</v>
      </c>
      <c r="Y9" s="1071" t="s">
        <v>729</v>
      </c>
      <c r="Z9" s="200">
        <v>1</v>
      </c>
      <c r="AA9" s="211"/>
      <c r="AK9" s="137" t="s">
        <v>350</v>
      </c>
      <c r="AP9" s="1202" t="s">
        <v>588</v>
      </c>
      <c r="AQ9" s="979"/>
      <c r="AW9" s="386" t="s">
        <v>534</v>
      </c>
      <c r="AX9" s="387" t="s">
        <v>534</v>
      </c>
      <c r="AZ9" s="1081" t="s">
        <v>728</v>
      </c>
      <c r="BA9" s="1089" t="s">
        <v>742</v>
      </c>
    </row>
    <row r="10" spans="1:55" ht="45">
      <c r="A10" s="6" t="s">
        <v>107</v>
      </c>
      <c r="B10" s="41">
        <v>2008</v>
      </c>
      <c r="E10" s="137" t="s">
        <v>192</v>
      </c>
      <c r="F10" s="140"/>
      <c r="I10" s="137" t="s">
        <v>206</v>
      </c>
      <c r="O10" s="512" t="s">
        <v>613</v>
      </c>
      <c r="V10" s="985" t="s">
        <v>206</v>
      </c>
      <c r="W10" s="982"/>
      <c r="X10" s="980" t="s">
        <v>587</v>
      </c>
      <c r="Y10" s="981" t="s">
        <v>741</v>
      </c>
      <c r="Z10" s="200"/>
      <c r="AP10" s="1202" t="s">
        <v>587</v>
      </c>
      <c r="AQ10" s="979"/>
      <c r="AW10" s="386" t="s">
        <v>535</v>
      </c>
      <c r="AX10" s="387" t="s">
        <v>535</v>
      </c>
    </row>
    <row r="11" spans="1:55" ht="22.5">
      <c r="A11" s="6" t="s">
        <v>108</v>
      </c>
      <c r="B11" s="41">
        <v>2009</v>
      </c>
      <c r="E11" s="137" t="s">
        <v>193</v>
      </c>
      <c r="F11" s="140"/>
      <c r="I11" s="137" t="s">
        <v>207</v>
      </c>
      <c r="O11" s="495" t="s">
        <v>614</v>
      </c>
      <c r="V11" s="984" t="s">
        <v>207</v>
      </c>
      <c r="W11" s="430"/>
      <c r="X11" s="429" t="s">
        <v>588</v>
      </c>
      <c r="Y11" s="713" t="s">
        <v>740</v>
      </c>
      <c r="Z11" s="200"/>
      <c r="AP11" s="1202" t="s">
        <v>586</v>
      </c>
      <c r="AQ11" s="702"/>
      <c r="AW11" s="386" t="s">
        <v>536</v>
      </c>
      <c r="AX11" s="387" t="s">
        <v>536</v>
      </c>
    </row>
    <row r="12" spans="1:55" ht="33.75">
      <c r="A12" s="6" t="s">
        <v>63</v>
      </c>
      <c r="B12" s="41">
        <v>2010</v>
      </c>
      <c r="E12" s="137" t="s">
        <v>194</v>
      </c>
      <c r="F12" s="140"/>
      <c r="G12" s="141" t="s">
        <v>290</v>
      </c>
      <c r="H12" s="141" t="s">
        <v>258</v>
      </c>
      <c r="I12" s="137" t="s">
        <v>208</v>
      </c>
      <c r="O12" s="495" t="s">
        <v>3</v>
      </c>
      <c r="V12" s="984" t="s">
        <v>208</v>
      </c>
      <c r="W12" s="513"/>
      <c r="X12" s="429" t="s">
        <v>669</v>
      </c>
      <c r="Y12" s="1071" t="s">
        <v>729</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674</v>
      </c>
      <c r="Y14" s="1071" t="s">
        <v>729</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537</v>
      </c>
      <c r="AX23" s="387" t="s">
        <v>537</v>
      </c>
    </row>
    <row r="24" spans="1:50" ht="21" customHeight="1">
      <c r="A24" s="6" t="s">
        <v>118</v>
      </c>
      <c r="B24" s="41">
        <v>2022</v>
      </c>
      <c r="AW24" s="386" t="s">
        <v>538</v>
      </c>
      <c r="AX24" s="387" t="s">
        <v>538</v>
      </c>
    </row>
    <row r="25" spans="1:50">
      <c r="A25" s="6" t="s">
        <v>119</v>
      </c>
      <c r="B25" s="41">
        <v>2023</v>
      </c>
      <c r="AW25" s="386" t="s">
        <v>539</v>
      </c>
      <c r="AX25" s="387" t="s">
        <v>539</v>
      </c>
    </row>
    <row r="26" spans="1:50">
      <c r="A26" s="6" t="s">
        <v>120</v>
      </c>
      <c r="B26" s="41">
        <v>2024</v>
      </c>
      <c r="AX26" s="387" t="s">
        <v>540</v>
      </c>
    </row>
    <row r="27" spans="1:50">
      <c r="A27" s="6" t="s">
        <v>121</v>
      </c>
      <c r="B27" s="41">
        <v>2025</v>
      </c>
      <c r="AX27" s="387" t="s">
        <v>541</v>
      </c>
    </row>
    <row r="28" spans="1:50">
      <c r="A28" s="6" t="s">
        <v>122</v>
      </c>
      <c r="D28" s="262"/>
      <c r="E28" s="263"/>
      <c r="F28" s="263"/>
      <c r="H28" s="264" t="s">
        <v>405</v>
      </c>
      <c r="AX28" s="387" t="s">
        <v>542</v>
      </c>
    </row>
    <row r="29" spans="1:50">
      <c r="A29" s="6" t="s">
        <v>123</v>
      </c>
      <c r="D29" s="265" t="s">
        <v>406</v>
      </c>
      <c r="E29" s="266" t="str">
        <f>IF(periodStart = "","", periodStart)</f>
        <v>01.01.2020</v>
      </c>
      <c r="F29" s="266" t="str">
        <f>IF(periodEnd = "","", periodEnd)</f>
        <v>31.12.2020</v>
      </c>
      <c r="H29" s="267" t="s">
        <v>2403</v>
      </c>
      <c r="AX29" s="387" t="s">
        <v>543</v>
      </c>
    </row>
    <row r="30" spans="1:50">
      <c r="A30" s="6" t="s">
        <v>124</v>
      </c>
      <c r="D30" s="268"/>
      <c r="E30" s="269"/>
      <c r="F30" s="269"/>
      <c r="AX30" s="387" t="s">
        <v>544</v>
      </c>
    </row>
    <row r="31" spans="1:50" ht="12.75">
      <c r="A31" s="6" t="s">
        <v>125</v>
      </c>
      <c r="D31" s="262"/>
      <c r="E31" s="263"/>
      <c r="F31" s="263"/>
      <c r="H31" s="270"/>
      <c r="AX31" s="387" t="s">
        <v>545</v>
      </c>
    </row>
    <row r="32" spans="1:50">
      <c r="A32" s="6" t="s">
        <v>126</v>
      </c>
      <c r="D32" s="265" t="s">
        <v>407</v>
      </c>
      <c r="E32" s="271"/>
      <c r="F32" s="271"/>
      <c r="H32" s="272" t="s">
        <v>408</v>
      </c>
      <c r="O32" s="496" t="s">
        <v>605</v>
      </c>
      <c r="AX32" s="387" t="s">
        <v>546</v>
      </c>
    </row>
    <row r="33" spans="1:50">
      <c r="A33" s="6" t="s">
        <v>127</v>
      </c>
      <c r="O33" s="496" t="s">
        <v>606</v>
      </c>
      <c r="AX33" s="387" t="s">
        <v>547</v>
      </c>
    </row>
    <row r="34" spans="1:50">
      <c r="A34" s="6" t="s">
        <v>128</v>
      </c>
      <c r="O34" s="496" t="s">
        <v>607</v>
      </c>
      <c r="AX34" s="387" t="s">
        <v>548</v>
      </c>
    </row>
    <row r="35" spans="1:50">
      <c r="A35" s="6" t="s">
        <v>129</v>
      </c>
      <c r="O35" s="496" t="s">
        <v>608</v>
      </c>
      <c r="X35" s="496"/>
      <c r="Y35" s="496"/>
      <c r="AX35" s="387" t="s">
        <v>549</v>
      </c>
    </row>
    <row r="36" spans="1:50">
      <c r="A36" s="6" t="s">
        <v>93</v>
      </c>
      <c r="O36" s="496" t="s">
        <v>609</v>
      </c>
      <c r="AX36" s="387" t="s">
        <v>550</v>
      </c>
    </row>
    <row r="37" spans="1:50">
      <c r="A37" s="6" t="s">
        <v>94</v>
      </c>
      <c r="O37" s="496" t="s">
        <v>610</v>
      </c>
      <c r="AX37" s="387" t="s">
        <v>551</v>
      </c>
    </row>
    <row r="38" spans="1:50">
      <c r="A38" s="6" t="s">
        <v>95</v>
      </c>
      <c r="O38" s="496" t="s">
        <v>611</v>
      </c>
      <c r="AX38" s="387" t="s">
        <v>552</v>
      </c>
    </row>
    <row r="39" spans="1:50">
      <c r="A39" s="6" t="s">
        <v>96</v>
      </c>
      <c r="O39" s="496" t="s">
        <v>612</v>
      </c>
      <c r="AX39" s="387" t="s">
        <v>500</v>
      </c>
    </row>
    <row r="40" spans="1:50">
      <c r="A40" s="6" t="s">
        <v>97</v>
      </c>
      <c r="O40" s="496" t="s">
        <v>613</v>
      </c>
      <c r="AX40" s="387" t="s">
        <v>501</v>
      </c>
    </row>
    <row r="41" spans="1:50">
      <c r="A41" s="6" t="s">
        <v>98</v>
      </c>
      <c r="O41" s="496" t="s">
        <v>614</v>
      </c>
      <c r="AX41" s="387" t="s">
        <v>502</v>
      </c>
    </row>
    <row r="42" spans="1:50">
      <c r="A42" s="6" t="s">
        <v>130</v>
      </c>
      <c r="AX42" s="387" t="s">
        <v>503</v>
      </c>
    </row>
    <row r="43" spans="1:50">
      <c r="A43" s="6" t="s">
        <v>131</v>
      </c>
      <c r="AX43" s="387" t="s">
        <v>504</v>
      </c>
    </row>
    <row r="44" spans="1:50">
      <c r="A44" s="6" t="s">
        <v>132</v>
      </c>
      <c r="AX44" s="387" t="s">
        <v>505</v>
      </c>
    </row>
    <row r="45" spans="1:50">
      <c r="A45" s="6" t="s">
        <v>133</v>
      </c>
      <c r="AX45" s="387" t="s">
        <v>506</v>
      </c>
    </row>
    <row r="46" spans="1:50">
      <c r="A46" s="6" t="s">
        <v>134</v>
      </c>
      <c r="AX46" s="387" t="s">
        <v>507</v>
      </c>
    </row>
    <row r="47" spans="1:50">
      <c r="A47" s="6" t="s">
        <v>155</v>
      </c>
      <c r="AX47" s="387" t="s">
        <v>508</v>
      </c>
    </row>
    <row r="48" spans="1:50">
      <c r="A48" s="6" t="s">
        <v>156</v>
      </c>
      <c r="AX48" s="387" t="s">
        <v>509</v>
      </c>
    </row>
    <row r="49" spans="1:50">
      <c r="A49" s="6" t="s">
        <v>157</v>
      </c>
      <c r="AX49" s="387" t="s">
        <v>510</v>
      </c>
    </row>
    <row r="50" spans="1:50">
      <c r="A50" s="6" t="s">
        <v>135</v>
      </c>
      <c r="AX50" s="387" t="s">
        <v>511</v>
      </c>
    </row>
    <row r="51" spans="1:50">
      <c r="A51" s="6" t="s">
        <v>136</v>
      </c>
      <c r="AX51" s="387" t="s">
        <v>512</v>
      </c>
    </row>
    <row r="52" spans="1:50">
      <c r="A52" s="6" t="s">
        <v>137</v>
      </c>
      <c r="AX52" s="387" t="s">
        <v>513</v>
      </c>
    </row>
    <row r="53" spans="1:50">
      <c r="A53" s="6" t="s">
        <v>138</v>
      </c>
      <c r="X53" s="449"/>
      <c r="AX53" s="387" t="s">
        <v>514</v>
      </c>
    </row>
    <row r="54" spans="1:50">
      <c r="A54" s="6" t="s">
        <v>139</v>
      </c>
      <c r="X54" s="449"/>
      <c r="AX54" s="387" t="s">
        <v>515</v>
      </c>
    </row>
    <row r="55" spans="1:50">
      <c r="A55" s="6" t="s">
        <v>140</v>
      </c>
      <c r="X55" s="449"/>
      <c r="AX55" s="387" t="s">
        <v>516</v>
      </c>
    </row>
    <row r="56" spans="1:50">
      <c r="A56" s="6" t="s">
        <v>141</v>
      </c>
      <c r="X56" s="449"/>
      <c r="AX56" s="387" t="s">
        <v>517</v>
      </c>
    </row>
    <row r="57" spans="1:50">
      <c r="A57" s="6" t="s">
        <v>385</v>
      </c>
      <c r="X57" s="449"/>
      <c r="AX57" s="387" t="s">
        <v>518</v>
      </c>
    </row>
    <row r="58" spans="1:50">
      <c r="A58" s="6" t="s">
        <v>142</v>
      </c>
      <c r="X58" s="449"/>
      <c r="AX58" s="387" t="s">
        <v>519</v>
      </c>
    </row>
    <row r="59" spans="1:50">
      <c r="A59" s="6" t="s">
        <v>143</v>
      </c>
      <c r="X59" s="449"/>
      <c r="AX59" s="387" t="s">
        <v>520</v>
      </c>
    </row>
    <row r="60" spans="1:50">
      <c r="A60" s="6" t="s">
        <v>144</v>
      </c>
      <c r="X60" s="449"/>
      <c r="AX60" s="387" t="s">
        <v>521</v>
      </c>
    </row>
    <row r="61" spans="1:50">
      <c r="A61" s="6" t="s">
        <v>145</v>
      </c>
      <c r="X61" s="449"/>
      <c r="AX61" s="387" t="s">
        <v>522</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17"/>
  <sheetViews>
    <sheetView showGridLines="0" workbookViewId="0"/>
  </sheetViews>
  <sheetFormatPr defaultRowHeight="11.25"/>
  <sheetData>
    <row r="1" spans="1:1">
      <c r="A1" s="1168">
        <f>IF('Форма 4.10.2 | Т-ТЭ | &gt;=25МВт'!$O$22="",1,0)</f>
        <v>1</v>
      </c>
    </row>
    <row r="2" spans="1:1">
      <c r="A2" s="1168">
        <f>IF('Форма 4.10.2 | Т-ТЭ | &gt;=25МВт'!$O$23="",1,0)</f>
        <v>1</v>
      </c>
    </row>
    <row r="3" spans="1:1">
      <c r="A3" s="1168">
        <f>IF('Форма 4.10.2 | Т-ТЭ | &gt;=25МВт'!$M$24="",1,0)</f>
        <v>1</v>
      </c>
    </row>
    <row r="4" spans="1:1">
      <c r="A4" s="1168">
        <f>IF('Форма 4.10.2 | Т-ТЭ | &gt;=25МВт'!$R$24="",1,0)</f>
        <v>1</v>
      </c>
    </row>
    <row r="5" spans="1:1">
      <c r="A5" s="1168">
        <f>IF('Форма 4.10.2 | Т-ТЭ | &gt;=25МВт'!$T$24="",1,0)</f>
        <v>1</v>
      </c>
    </row>
    <row r="6" spans="1:1">
      <c r="A6" s="1168">
        <f>IF('Форма 4.10.2 | Т-ТЭ | &gt;=25МВт'!$S$24="",1,0)</f>
        <v>0</v>
      </c>
    </row>
    <row r="7" spans="1:1">
      <c r="A7" s="1168">
        <f>IF('Форма 4.10.2 | Т-ТЭ | &gt;=25МВт'!$U$24="",1,0)</f>
        <v>0</v>
      </c>
    </row>
    <row r="8" spans="1:1">
      <c r="A8" s="1168">
        <f>IF('Форма 4.10.2 | Т-ТЭ | ТСО'!$O$22="",1,0)</f>
        <v>1</v>
      </c>
    </row>
    <row r="9" spans="1:1">
      <c r="A9" s="1168">
        <f>IF('Форма 4.10.2 | Т-ТЭ | ТСО'!$O$23="",1,0)</f>
        <v>1</v>
      </c>
    </row>
    <row r="10" spans="1:1">
      <c r="A10" s="1168">
        <f>IF('Форма 4.10.2 | Т-ТЭ | ТСО'!$M$24="",1,0)</f>
        <v>1</v>
      </c>
    </row>
    <row r="11" spans="1:1">
      <c r="A11" s="1168">
        <f>IF('Форма 4.10.2 | Т-ТЭ | ТСО'!$R$24="",1,0)</f>
        <v>1</v>
      </c>
    </row>
    <row r="12" spans="1:1">
      <c r="A12" s="1168">
        <f>IF('Форма 4.10.2 | Т-ТЭ | ТСО'!$T$24="",1,0)</f>
        <v>1</v>
      </c>
    </row>
    <row r="13" spans="1:1">
      <c r="A13" s="1168">
        <f>IF('Форма 4.10.2 | Т-ТЭ | ТСО'!$S$24="",1,0)</f>
        <v>0</v>
      </c>
    </row>
    <row r="14" spans="1:1">
      <c r="A14" s="1168">
        <f>IF('Форма 4.10.2 | Т-ТЭ | ТСО'!$U$24="",1,0)</f>
        <v>0</v>
      </c>
    </row>
    <row r="15" spans="1:1">
      <c r="A15" s="1168">
        <f>IF('Форма 4.10.2 | Т-ТЭ | потр'!$O$22="",1,0)</f>
        <v>0</v>
      </c>
    </row>
    <row r="16" spans="1:1">
      <c r="A16" s="1168">
        <f>IF('Форма 4.10.2 | Т-ТЭ | потр'!$O$23="",1,0)</f>
        <v>0</v>
      </c>
    </row>
    <row r="17" spans="1:1">
      <c r="A17" s="1168">
        <f>IF('Форма 4.10.2 | Т-ТЭ | потр'!$M$24="",1,0)</f>
        <v>0</v>
      </c>
    </row>
    <row r="18" spans="1:1">
      <c r="A18" s="1168">
        <f>IF('Форма 4.10.2 | Т-ТЭ | потр'!$R$24="",1,0)</f>
        <v>0</v>
      </c>
    </row>
    <row r="19" spans="1:1">
      <c r="A19" s="1168">
        <f>IF('Форма 4.10.2 | Т-ТЭ | потр'!$T$24="",1,0)</f>
        <v>0</v>
      </c>
    </row>
    <row r="20" spans="1:1">
      <c r="A20" s="1168">
        <f>IF('Форма 4.10.2 | Т-ТЭ | потр'!$S$24="",1,0)</f>
        <v>0</v>
      </c>
    </row>
    <row r="21" spans="1:1">
      <c r="A21" s="1168">
        <f>IF('Форма 4.10.2 | Т-ТЭ | потр'!$U$24="",1,0)</f>
        <v>0</v>
      </c>
    </row>
    <row r="22" spans="1:1">
      <c r="A22" s="1168">
        <f>IF('Форма 4.10.2 | Т-ТЭ | предел'!$O$24="",1,0)</f>
        <v>1</v>
      </c>
    </row>
    <row r="23" spans="1:1">
      <c r="A23" s="1168">
        <f>IF('Форма 4.10.2 | Т-ТЭ | предел'!$O$25="",1,0)</f>
        <v>1</v>
      </c>
    </row>
    <row r="24" spans="1:1">
      <c r="A24" s="1168">
        <f>IF('Форма 4.10.2 | Т-ТЭ | предел'!$M$26="",1,0)</f>
        <v>1</v>
      </c>
    </row>
    <row r="25" spans="1:1">
      <c r="A25" s="1168">
        <f>IF('Форма 4.10.2 | Т-ТЭ | предел'!$R$26="",1,0)</f>
        <v>1</v>
      </c>
    </row>
    <row r="26" spans="1:1">
      <c r="A26" s="1168">
        <f>IF('Форма 4.10.2 | Т-ТЭ | предел'!$T$26="",1,0)</f>
        <v>1</v>
      </c>
    </row>
    <row r="27" spans="1:1">
      <c r="A27" s="1168">
        <f>IF('Форма 4.10.2 | Т-ТЭ | предел'!$S$26="",1,0)</f>
        <v>0</v>
      </c>
    </row>
    <row r="28" spans="1:1">
      <c r="A28" s="1168">
        <f>IF('Форма 4.10.2 | Т-ТЭ | предел'!$U$26="",1,0)</f>
        <v>0</v>
      </c>
    </row>
    <row r="29" spans="1:1">
      <c r="A29" s="1168">
        <f>IF('Форма 4.10.2 | Т-ТЭ | индикат'!$O$7="",1,0)</f>
        <v>1</v>
      </c>
    </row>
    <row r="30" spans="1:1">
      <c r="A30" s="1168">
        <f>IF('Форма 4.10.2 | Т-ТЭ | индикат'!$O$24="",1,0)</f>
        <v>1</v>
      </c>
    </row>
    <row r="31" spans="1:1">
      <c r="A31" s="1168">
        <f>IF('Форма 4.10.2 | Т-ТЭ | индикат'!$O$25="",1,0)</f>
        <v>1</v>
      </c>
    </row>
    <row r="32" spans="1:1">
      <c r="A32" s="1168">
        <f>IF('Форма 4.10.2 | Т-ТЭ | индикат'!$M$26="",1,0)</f>
        <v>1</v>
      </c>
    </row>
    <row r="33" spans="1:1">
      <c r="A33" s="1168">
        <f>IF('Форма 4.10.2 | Т-ТЭ | индикат'!$R$26="",1,0)</f>
        <v>1</v>
      </c>
    </row>
    <row r="34" spans="1:1">
      <c r="A34" s="1168">
        <f>IF('Форма 4.10.2 | Т-ТЭ | индикат'!$T$26="",1,0)</f>
        <v>1</v>
      </c>
    </row>
    <row r="35" spans="1:1">
      <c r="A35" s="1168">
        <f>IF('Форма 4.10.2 | Т-ТЭ | индикат'!$S$26="",1,0)</f>
        <v>0</v>
      </c>
    </row>
    <row r="36" spans="1:1">
      <c r="A36" s="1168">
        <f>IF('Форма 4.10.2 | Т-ТЭ | индикат'!$U$26="",1,0)</f>
        <v>0</v>
      </c>
    </row>
    <row r="37" spans="1:1">
      <c r="A37" s="1168">
        <f>IF('Форма 4.10.2 | Резерв мощности'!$O$22="",1,0)</f>
        <v>1</v>
      </c>
    </row>
    <row r="38" spans="1:1">
      <c r="A38" s="1168">
        <f>IF('Форма 4.10.2 | Резерв мощности'!$O$23="",1,0)</f>
        <v>1</v>
      </c>
    </row>
    <row r="39" spans="1:1">
      <c r="A39" s="1168">
        <f>IF('Форма 4.10.2 | Резерв мощности'!$M$24="",1,0)</f>
        <v>1</v>
      </c>
    </row>
    <row r="40" spans="1:1">
      <c r="A40" s="1168">
        <f>IF('Форма 4.10.2 | Резерв мощности'!$O$24="",1,0)</f>
        <v>1</v>
      </c>
    </row>
    <row r="41" spans="1:1">
      <c r="A41" s="1168">
        <f>IF('Форма 4.10.2 | Резерв мощности'!$R$24="",1,0)</f>
        <v>1</v>
      </c>
    </row>
    <row r="42" spans="1:1">
      <c r="A42" s="1168">
        <f>IF('Форма 4.10.2 | Резерв мощности'!$T$24="",1,0)</f>
        <v>1</v>
      </c>
    </row>
    <row r="43" spans="1:1">
      <c r="A43" s="1168">
        <f>IF('Форма 4.10.2 | Резерв мощности'!$S$24="",1,0)</f>
        <v>0</v>
      </c>
    </row>
    <row r="44" spans="1:1">
      <c r="A44" s="1168">
        <f>IF('Форма 4.10.2 | Резерв мощности'!$U$24="",1,0)</f>
        <v>0</v>
      </c>
    </row>
    <row r="45" spans="1:1">
      <c r="A45" s="1168">
        <f>IF('Форма 4.10.3 | Т-ТН'!$O$23="",1,0)</f>
        <v>0</v>
      </c>
    </row>
    <row r="46" spans="1:1">
      <c r="A46" s="1168">
        <f>IF('Форма 4.10.3 | Т-ТН'!$M$24="",1,0)</f>
        <v>0</v>
      </c>
    </row>
    <row r="47" spans="1:1">
      <c r="A47" s="1168">
        <f>IF('Форма 4.10.3 | Т-ТН'!$R$24="",1,0)</f>
        <v>0</v>
      </c>
    </row>
    <row r="48" spans="1:1">
      <c r="A48" s="1168">
        <f>IF('Форма 4.10.3 | Т-ТН'!$T$24="",1,0)</f>
        <v>0</v>
      </c>
    </row>
    <row r="49" spans="1:1">
      <c r="A49" s="1168">
        <f>IF('Форма 4.10.3 | Т-ТН'!$S$24="",1,0)</f>
        <v>0</v>
      </c>
    </row>
    <row r="50" spans="1:1">
      <c r="A50" s="1168">
        <f>IF('Форма 4.10.3 | Т-ТН'!$U$24="",1,0)</f>
        <v>0</v>
      </c>
    </row>
    <row r="51" spans="1:1">
      <c r="A51" s="1168">
        <f>IF('Форма 4.10.3 | Т-передача ТЭ'!$O$23="",1,0)</f>
        <v>0</v>
      </c>
    </row>
    <row r="52" spans="1:1">
      <c r="A52" s="1168">
        <f>IF('Форма 4.10.3 | Т-передача ТЭ'!$M$24="",1,0)</f>
        <v>0</v>
      </c>
    </row>
    <row r="53" spans="1:1">
      <c r="A53" s="1168">
        <f>IF('Форма 4.10.3 | Т-передача ТЭ'!$R$24="",1,0)</f>
        <v>0</v>
      </c>
    </row>
    <row r="54" spans="1:1">
      <c r="A54" s="1168">
        <f>IF('Форма 4.10.3 | Т-передача ТЭ'!$T$24="",1,0)</f>
        <v>0</v>
      </c>
    </row>
    <row r="55" spans="1:1">
      <c r="A55" s="1168">
        <f>IF('Форма 4.10.3 | Т-передача ТЭ'!$S$24="",1,0)</f>
        <v>0</v>
      </c>
    </row>
    <row r="56" spans="1:1">
      <c r="A56" s="1168">
        <f>IF('Форма 4.10.3 | Т-передача ТЭ'!$U$24="",1,0)</f>
        <v>0</v>
      </c>
    </row>
    <row r="57" spans="1:1">
      <c r="A57" s="1168">
        <f>IF('Форма 4.10.3 | Т-передача ТН'!$O$23="",1,0)</f>
        <v>1</v>
      </c>
    </row>
    <row r="58" spans="1:1">
      <c r="A58" s="1168">
        <f>IF('Форма 4.10.3 | Т-передача ТН'!$M$24="",1,0)</f>
        <v>1</v>
      </c>
    </row>
    <row r="59" spans="1:1">
      <c r="A59" s="1168">
        <f>IF('Форма 4.10.3 | Т-передача ТН'!$R$24="",1,0)</f>
        <v>1</v>
      </c>
    </row>
    <row r="60" spans="1:1">
      <c r="A60" s="1168">
        <f>IF('Форма 4.10.3 | Т-передача ТН'!$T$24="",1,0)</f>
        <v>1</v>
      </c>
    </row>
    <row r="61" spans="1:1">
      <c r="A61" s="1168">
        <f>IF('Форма 4.10.3 | Т-передача ТН'!$S$24="",1,0)</f>
        <v>0</v>
      </c>
    </row>
    <row r="62" spans="1:1">
      <c r="A62" s="1168">
        <f>IF('Форма 4.10.3 | Т-передача ТН'!$U$24="",1,0)</f>
        <v>0</v>
      </c>
    </row>
    <row r="63" spans="1:1">
      <c r="A63" s="1168">
        <f>IF('Форма 4.10.4 | Т-гор.вода'!$O$23="",1,0)</f>
        <v>0</v>
      </c>
    </row>
    <row r="64" spans="1:1">
      <c r="A64" s="1168">
        <f>IF('Форма 4.10.4 | Т-гор.вода'!$M$24="",1,0)</f>
        <v>0</v>
      </c>
    </row>
    <row r="65" spans="1:1">
      <c r="A65" s="1168">
        <f>IF('Форма 4.10.4 | Т-гор.вода'!$W$24="",1,0)</f>
        <v>0</v>
      </c>
    </row>
    <row r="66" spans="1:1">
      <c r="A66" s="1168">
        <f>IF('Форма 4.10.4 | Т-гор.вода'!$Y$24="",1,0)</f>
        <v>0</v>
      </c>
    </row>
    <row r="67" spans="1:1">
      <c r="A67" s="1168">
        <f>IF('Форма 4.10.4 | Т-гор.вода'!$X$24="",1,0)</f>
        <v>0</v>
      </c>
    </row>
    <row r="68" spans="1:1">
      <c r="A68" s="1168">
        <f>IF('Форма 4.10.4 | Т-гор.вода'!$Z$24="",1,0)</f>
        <v>0</v>
      </c>
    </row>
    <row r="69" spans="1:1">
      <c r="A69" s="1168">
        <f>IF('Форма 4.10.5 | Т-подкл'!$AB$23="",1,0)</f>
        <v>1</v>
      </c>
    </row>
    <row r="70" spans="1:1">
      <c r="A70" s="1168">
        <f>IF('Форма 4.10.5 | Т-подкл'!$AD$23="",1,0)</f>
        <v>1</v>
      </c>
    </row>
    <row r="71" spans="1:1">
      <c r="A71" s="1168">
        <f>IF('Форма 4.10.5 | Т-подкл'!$N$23="",1,0)</f>
        <v>0</v>
      </c>
    </row>
    <row r="72" spans="1:1">
      <c r="A72" s="1168">
        <f>IF('Форма 4.10.5 | Т-подкл'!$R$23="",1,0)</f>
        <v>0</v>
      </c>
    </row>
    <row r="73" spans="1:1">
      <c r="A73" s="1168">
        <f>IF('Форма 4.10.5 | Т-подкл'!$V$23="",1,0)</f>
        <v>0</v>
      </c>
    </row>
    <row r="74" spans="1:1">
      <c r="A74" s="1168">
        <f>IF('Форма 4.10.5 | Т-подкл'!$AC$23="",1,0)</f>
        <v>0</v>
      </c>
    </row>
    <row r="75" spans="1:1">
      <c r="A75" s="1168">
        <f>IF('Форма 4.10.5 | Т-подкл'!$AE$23="",1,0)</f>
        <v>0</v>
      </c>
    </row>
    <row r="76" spans="1:1">
      <c r="A76" s="1168">
        <f>IF('Форма 4.10.6 | Т-подкл(инд)'!$M$23="",1,0)</f>
        <v>1</v>
      </c>
    </row>
    <row r="77" spans="1:1">
      <c r="A77" s="1168">
        <f>IF('Форма 4.10.6 | Т-подкл(инд)'!$P$23="",1,0)</f>
        <v>1</v>
      </c>
    </row>
    <row r="78" spans="1:1">
      <c r="A78" s="1168">
        <f>IF('Форма 4.10.6 | Т-подкл(инд)'!$S$23="",1,0)</f>
        <v>1</v>
      </c>
    </row>
    <row r="79" spans="1:1">
      <c r="A79" s="1168">
        <f>IF('Форма 4.10.6 | Т-подкл(инд)'!$T$23="",1,0)</f>
        <v>0</v>
      </c>
    </row>
    <row r="80" spans="1:1">
      <c r="A80" s="1168">
        <f>IF('Форма 4.10.6 | Т-подкл(инд)'!$V$23="",1,0)</f>
        <v>0</v>
      </c>
    </row>
    <row r="81" spans="1:1">
      <c r="A81" s="1168">
        <f>IF('Форма 4.9'!$F$10="",1,0)</f>
        <v>0</v>
      </c>
    </row>
    <row r="82" spans="1:1">
      <c r="A82" s="1168">
        <f>IF('Форма 4.9'!$G$10="",1,0)</f>
        <v>0</v>
      </c>
    </row>
    <row r="83" spans="1:1">
      <c r="A83" s="1168">
        <f>IF('Форма 4.9'!$F$11="",1,0)</f>
        <v>0</v>
      </c>
    </row>
    <row r="84" spans="1:1">
      <c r="A84" s="1168">
        <f>IF('Форма 4.9'!$G$11="",1,0)</f>
        <v>0</v>
      </c>
    </row>
    <row r="85" spans="1:1">
      <c r="A85" s="1168">
        <f>IF('Форма 4.9'!$F$12="",1,0)</f>
        <v>0</v>
      </c>
    </row>
    <row r="86" spans="1:1">
      <c r="A86" s="1168">
        <f>IF('Форма 4.9'!$G$12="",1,0)</f>
        <v>0</v>
      </c>
    </row>
    <row r="87" spans="1:1">
      <c r="A87" s="1168">
        <f>IF('Форма 4.9'!$F$13="",1,0)</f>
        <v>0</v>
      </c>
    </row>
    <row r="88" spans="1:1">
      <c r="A88" s="1168">
        <f>IF('Форма 4.9'!$G$13="",1,0)</f>
        <v>0</v>
      </c>
    </row>
    <row r="89" spans="1:1">
      <c r="A89" s="1168">
        <f>IF('Форма 4.10.1'!$J$15="",1,0)</f>
        <v>0</v>
      </c>
    </row>
    <row r="90" spans="1:1">
      <c r="A90" s="1168">
        <f>IF('Форма 4.10.1'!$H$17="",1,0)</f>
        <v>0</v>
      </c>
    </row>
    <row r="91" spans="1:1">
      <c r="A91" s="1168">
        <f>IF('Форма 4.10.1'!$I$17="",1,0)</f>
        <v>0</v>
      </c>
    </row>
    <row r="92" spans="1:1">
      <c r="A92" s="1168">
        <f>IF('Форма 4.10.1'!$J$17="",1,0)</f>
        <v>0</v>
      </c>
    </row>
    <row r="93" spans="1:1">
      <c r="A93" s="1168">
        <f>IF('Форма 4.10.1'!$H$28="",1,0)</f>
        <v>0</v>
      </c>
    </row>
    <row r="94" spans="1:1">
      <c r="A94" s="1168">
        <f>IF('Форма 4.10.1'!$I$28="",1,0)</f>
        <v>0</v>
      </c>
    </row>
    <row r="95" spans="1:1">
      <c r="A95" s="1168">
        <f>IF('Форма 4.10.1'!$J$28="",1,0)</f>
        <v>0</v>
      </c>
    </row>
    <row r="96" spans="1:1">
      <c r="A96" s="1168">
        <f>IF('Форма 4.10.1'!$H$37="",1,0)</f>
        <v>0</v>
      </c>
    </row>
    <row r="97" spans="1:1">
      <c r="A97" s="1168">
        <f>IF('Форма 4.10.1'!$I$37="",1,0)</f>
        <v>0</v>
      </c>
    </row>
    <row r="98" spans="1:1">
      <c r="A98" s="1168">
        <f>IF('Форма 4.10.1'!$J$37="",1,0)</f>
        <v>0</v>
      </c>
    </row>
    <row r="99" spans="1:1">
      <c r="A99" s="1168">
        <f>IF('Форма 4.10.1'!$H$46="",1,0)</f>
        <v>0</v>
      </c>
    </row>
    <row r="100" spans="1:1">
      <c r="A100" s="1168">
        <f>IF('Форма 4.10.1'!$I$46="",1,0)</f>
        <v>0</v>
      </c>
    </row>
    <row r="101" spans="1:1">
      <c r="A101" s="1168">
        <f>IF('Форма 4.10.1'!$J$46="",1,0)</f>
        <v>0</v>
      </c>
    </row>
    <row r="102" spans="1:1">
      <c r="A102" s="1168">
        <f>IF('Форма 4.10.1'!$H$55="",1,0)</f>
        <v>0</v>
      </c>
    </row>
    <row r="103" spans="1:1">
      <c r="A103" s="1168">
        <f>IF('Форма 4.10.1'!$I$55="",1,0)</f>
        <v>0</v>
      </c>
    </row>
    <row r="104" spans="1:1">
      <c r="A104" s="1168">
        <f>IF('Форма 4.10.1'!$J$55="",1,0)</f>
        <v>0</v>
      </c>
    </row>
    <row r="105" spans="1:1">
      <c r="A105" s="1168">
        <f>IF('Форма 1.0.2'!$E$12="",1,0)</f>
        <v>1</v>
      </c>
    </row>
    <row r="106" spans="1:1">
      <c r="A106" s="1168">
        <f>IF('Форма 1.0.2'!$F$12="",1,0)</f>
        <v>1</v>
      </c>
    </row>
    <row r="107" spans="1:1">
      <c r="A107" s="1168">
        <f>IF('Форма 1.0.2'!$G$12="",1,0)</f>
        <v>1</v>
      </c>
    </row>
    <row r="108" spans="1:1">
      <c r="A108" s="1168">
        <f>IF('Форма 1.0.2'!$H$12="",1,0)</f>
        <v>1</v>
      </c>
    </row>
    <row r="109" spans="1:1">
      <c r="A109" s="1168">
        <f>IF('Форма 1.0.2'!$I$12="",1,0)</f>
        <v>1</v>
      </c>
    </row>
    <row r="110" spans="1:1">
      <c r="A110" s="1168">
        <f>IF('Форма 1.0.2'!$J$12="",1,0)</f>
        <v>1</v>
      </c>
    </row>
    <row r="111" spans="1:1">
      <c r="A111" s="1168">
        <f>IF('Сведения об изменении'!$E$12="",1,0)</f>
        <v>1</v>
      </c>
    </row>
    <row r="112" spans="1:1">
      <c r="A112" s="1169">
        <f>IF('Форма 4.10.6 | Т-подкл(инд)'!$U$23="",1,0)</f>
        <v>1</v>
      </c>
    </row>
    <row r="113" spans="1:1">
      <c r="A113" s="1170">
        <f>IF('Форма 4.10.5 | Т-подкл'!$AA$23="",1,0)</f>
        <v>1</v>
      </c>
    </row>
    <row r="114" spans="1:1">
      <c r="A114" s="1170">
        <f>IF('Форма 4.10.5 | Т-подкл'!$Z$23="",1,0)</f>
        <v>1</v>
      </c>
    </row>
    <row r="115" spans="1:1">
      <c r="A115" s="1174">
        <f>IF(Территории!$E$12="",1,0)</f>
        <v>0</v>
      </c>
    </row>
    <row r="116" spans="1:1">
      <c r="A116" s="1174">
        <f>IF('Перечень тарифов'!$E$21="",1,0)</f>
        <v>0</v>
      </c>
    </row>
    <row r="117" spans="1:1">
      <c r="A117" s="1174">
        <f>IF('Перечень тарифов'!$F$21="",1,0)</f>
        <v>0</v>
      </c>
    </row>
    <row r="118" spans="1:1">
      <c r="A118" s="1174">
        <f>IF('Перечень тарифов'!$G$21="",1,0)</f>
        <v>0</v>
      </c>
    </row>
    <row r="119" spans="1:1">
      <c r="A119" s="1174">
        <f>IF('Перечень тарифов'!$K$21="",1,0)</f>
        <v>0</v>
      </c>
    </row>
    <row r="120" spans="1:1">
      <c r="A120" s="1174">
        <f>IF('Перечень тарифов'!$O$21="",1,0)</f>
        <v>0</v>
      </c>
    </row>
    <row r="121" spans="1:1">
      <c r="A121" s="1174">
        <f>IF('Перечень тарифов'!$S$21="",1,0)</f>
        <v>0</v>
      </c>
    </row>
    <row r="122" spans="1:1">
      <c r="A122" s="1174">
        <f>IF('Перечень тарифов'!$E$26="",1,0)</f>
        <v>0</v>
      </c>
    </row>
    <row r="123" spans="1:1">
      <c r="A123" s="1174">
        <f>IF('Перечень тарифов'!$F$26="",1,0)</f>
        <v>0</v>
      </c>
    </row>
    <row r="124" spans="1:1">
      <c r="A124" s="1174">
        <f>IF('Перечень тарифов'!$G$26="",1,0)</f>
        <v>0</v>
      </c>
    </row>
    <row r="125" spans="1:1">
      <c r="A125" s="1174">
        <f>IF('Перечень тарифов'!$K$26="",1,0)</f>
        <v>0</v>
      </c>
    </row>
    <row r="126" spans="1:1">
      <c r="A126" s="1174">
        <f>IF('Перечень тарифов'!$O$26="",1,0)</f>
        <v>0</v>
      </c>
    </row>
    <row r="127" spans="1:1">
      <c r="A127" s="1174">
        <f>IF('Перечень тарифов'!$S$26="",1,0)</f>
        <v>0</v>
      </c>
    </row>
    <row r="128" spans="1:1">
      <c r="A128" s="1174">
        <f>IF('Перечень тарифов'!$E$31="",1,0)</f>
        <v>0</v>
      </c>
    </row>
    <row r="129" spans="1:1">
      <c r="A129" s="1174">
        <f>IF('Перечень тарифов'!$F$31="",1,0)</f>
        <v>0</v>
      </c>
    </row>
    <row r="130" spans="1:1">
      <c r="A130" s="1174">
        <f>IF('Перечень тарифов'!$G$31="",1,0)</f>
        <v>0</v>
      </c>
    </row>
    <row r="131" spans="1:1">
      <c r="A131" s="1174">
        <f>IF('Перечень тарифов'!$K$31="",1,0)</f>
        <v>0</v>
      </c>
    </row>
    <row r="132" spans="1:1">
      <c r="A132" s="1174">
        <f>IF('Перечень тарифов'!$O$31="",1,0)</f>
        <v>0</v>
      </c>
    </row>
    <row r="133" spans="1:1">
      <c r="A133" s="1174">
        <f>IF('Перечень тарифов'!$S$31="",1,0)</f>
        <v>0</v>
      </c>
    </row>
    <row r="134" spans="1:1">
      <c r="A134" s="1174">
        <f>IF('Перечень тарифов'!$G$12="",1,0)</f>
        <v>0</v>
      </c>
    </row>
    <row r="135" spans="1:1">
      <c r="A135" s="1174">
        <f>IF('Перечень тарифов'!$G$11="",1,0)</f>
        <v>0</v>
      </c>
    </row>
    <row r="136" spans="1:1">
      <c r="A136" s="1174">
        <f>IF('Перечень тарифов'!$E$36="",1,0)</f>
        <v>0</v>
      </c>
    </row>
    <row r="137" spans="1:1">
      <c r="A137" s="1174">
        <f>IF('Перечень тарифов'!$F$36="",1,0)</f>
        <v>0</v>
      </c>
    </row>
    <row r="138" spans="1:1">
      <c r="A138" s="1174">
        <f>IF('Перечень тарифов'!$G$36="",1,0)</f>
        <v>0</v>
      </c>
    </row>
    <row r="139" spans="1:1">
      <c r="A139" s="1174">
        <f>IF('Перечень тарифов'!$K$36="",1,0)</f>
        <v>0</v>
      </c>
    </row>
    <row r="140" spans="1:1">
      <c r="A140" s="1174">
        <f>IF('Перечень тарифов'!$O$36="",1,0)</f>
        <v>0</v>
      </c>
    </row>
    <row r="141" spans="1:1">
      <c r="A141" s="1174">
        <f>IF('Перечень тарифов'!$S$36="",1,0)</f>
        <v>0</v>
      </c>
    </row>
    <row r="142" spans="1:1">
      <c r="A142" s="1174">
        <f>IF('Перечень тарифов'!$N$21="",1,0)</f>
        <v>0</v>
      </c>
    </row>
    <row r="143" spans="1:1">
      <c r="A143" s="1174">
        <f>IF('Перечень тарифов'!$N$26="",1,0)</f>
        <v>0</v>
      </c>
    </row>
    <row r="144" spans="1:1">
      <c r="A144" s="1174">
        <f>IF('Перечень тарифов'!$N$31="",1,0)</f>
        <v>0</v>
      </c>
    </row>
    <row r="145" spans="1:1">
      <c r="A145" s="1174">
        <f>IF('Перечень тарифов'!$N$36="",1,0)</f>
        <v>0</v>
      </c>
    </row>
    <row r="146" spans="1:1">
      <c r="A146" s="1181">
        <f>IF('Форма 4.10.2 | Т-ТЭ | потр'!$O$24="",1,0)</f>
        <v>0</v>
      </c>
    </row>
    <row r="147" spans="1:1">
      <c r="A147" s="1181">
        <f>IF('Форма 4.10.3 | Т-ТН'!$O$24="",1,0)</f>
        <v>0</v>
      </c>
    </row>
    <row r="148" spans="1:1">
      <c r="A148" s="1181">
        <f>IF('Форма 4.10.4 | Т-гор.вода'!$O$24="",1,0)</f>
        <v>0</v>
      </c>
    </row>
    <row r="149" spans="1:1">
      <c r="A149" s="1181">
        <f>IF('Форма 4.10.4 | Т-гор.вода'!$P$24="",1,0)</f>
        <v>0</v>
      </c>
    </row>
    <row r="150" spans="1:1">
      <c r="A150" s="1181">
        <f>IF('Форма 4.10.3 | Т-передача ТЭ'!$O$24="",1,0)</f>
        <v>0</v>
      </c>
    </row>
    <row r="151" spans="1:1">
      <c r="A151" s="1181">
        <f>IF('Форма 4.10.1'!$H$19="",1,0)</f>
        <v>0</v>
      </c>
    </row>
    <row r="152" spans="1:1">
      <c r="A152" s="1181">
        <f>IF('Форма 4.10.1'!$I$19="",1,0)</f>
        <v>0</v>
      </c>
    </row>
    <row r="153" spans="1:1">
      <c r="A153" s="1181">
        <f>IF('Форма 4.10.1'!$J$19="",1,0)</f>
        <v>0</v>
      </c>
    </row>
    <row r="154" spans="1:1">
      <c r="A154" s="1181">
        <f>IF('Форма 4.10.1'!$H$30="",1,0)</f>
        <v>0</v>
      </c>
    </row>
    <row r="155" spans="1:1">
      <c r="A155" s="1181">
        <f>IF('Форма 4.10.1'!$I$30="",1,0)</f>
        <v>0</v>
      </c>
    </row>
    <row r="156" spans="1:1">
      <c r="A156" s="1181">
        <f>IF('Форма 4.10.1'!$J$30="",1,0)</f>
        <v>0</v>
      </c>
    </row>
    <row r="157" spans="1:1">
      <c r="A157" s="1181">
        <f>IF('Форма 4.10.1'!$H$39="",1,0)</f>
        <v>0</v>
      </c>
    </row>
    <row r="158" spans="1:1">
      <c r="A158" s="1181">
        <f>IF('Форма 4.10.1'!$I$39="",1,0)</f>
        <v>0</v>
      </c>
    </row>
    <row r="159" spans="1:1">
      <c r="A159" s="1181">
        <f>IF('Форма 4.10.1'!$J$39="",1,0)</f>
        <v>0</v>
      </c>
    </row>
    <row r="160" spans="1:1">
      <c r="A160" s="1181">
        <f>IF('Форма 4.10.1'!$H$48="",1,0)</f>
        <v>0</v>
      </c>
    </row>
    <row r="161" spans="1:1">
      <c r="A161" s="1181">
        <f>IF('Форма 4.10.1'!$I$48="",1,0)</f>
        <v>0</v>
      </c>
    </row>
    <row r="162" spans="1:1">
      <c r="A162" s="1181">
        <f>IF('Форма 4.10.1'!$J$48="",1,0)</f>
        <v>0</v>
      </c>
    </row>
    <row r="163" spans="1:1">
      <c r="A163" s="1181">
        <f>IF('Форма 4.10.1'!$H$57="",1,0)</f>
        <v>0</v>
      </c>
    </row>
    <row r="164" spans="1:1">
      <c r="A164" s="1181">
        <f>IF('Форма 4.10.1'!$I$57="",1,0)</f>
        <v>0</v>
      </c>
    </row>
    <row r="165" spans="1:1">
      <c r="A165" s="1181">
        <f>IF('Форма 4.10.1'!$J$57="",1,0)</f>
        <v>0</v>
      </c>
    </row>
    <row r="166" spans="1:1">
      <c r="A166" s="1181">
        <f>IF('Форма 4.10.1'!$H$21="",1,0)</f>
        <v>0</v>
      </c>
    </row>
    <row r="167" spans="1:1">
      <c r="A167" s="1181">
        <f>IF('Форма 4.10.1'!$I$21="",1,0)</f>
        <v>0</v>
      </c>
    </row>
    <row r="168" spans="1:1">
      <c r="A168" s="1181">
        <f>IF('Форма 4.10.1'!$J$21="",1,0)</f>
        <v>0</v>
      </c>
    </row>
    <row r="169" spans="1:1">
      <c r="A169" s="1181">
        <f>IF('Форма 4.10.1'!$H$32="",1,0)</f>
        <v>0</v>
      </c>
    </row>
    <row r="170" spans="1:1">
      <c r="A170" s="1181">
        <f>IF('Форма 4.10.1'!$I$32="",1,0)</f>
        <v>0</v>
      </c>
    </row>
    <row r="171" spans="1:1">
      <c r="A171" s="1181">
        <f>IF('Форма 4.10.1'!$J$32="",1,0)</f>
        <v>0</v>
      </c>
    </row>
    <row r="172" spans="1:1">
      <c r="A172" s="1181">
        <f>IF('Форма 4.10.1'!$H$41="",1,0)</f>
        <v>0</v>
      </c>
    </row>
    <row r="173" spans="1:1">
      <c r="A173" s="1181">
        <f>IF('Форма 4.10.1'!$I$41="",1,0)</f>
        <v>0</v>
      </c>
    </row>
    <row r="174" spans="1:1">
      <c r="A174" s="1181">
        <f>IF('Форма 4.10.1'!$J$41="",1,0)</f>
        <v>0</v>
      </c>
    </row>
    <row r="175" spans="1:1">
      <c r="A175" s="1181">
        <f>IF('Форма 4.10.1'!$H$50="",1,0)</f>
        <v>0</v>
      </c>
    </row>
    <row r="176" spans="1:1">
      <c r="A176" s="1181">
        <f>IF('Форма 4.10.1'!$I$50="",1,0)</f>
        <v>0</v>
      </c>
    </row>
    <row r="177" spans="1:1">
      <c r="A177" s="1181">
        <f>IF('Форма 4.10.1'!$J$50="",1,0)</f>
        <v>0</v>
      </c>
    </row>
    <row r="178" spans="1:1">
      <c r="A178" s="1181">
        <f>IF('Форма 4.10.1'!$H$59="",1,0)</f>
        <v>0</v>
      </c>
    </row>
    <row r="179" spans="1:1">
      <c r="A179" s="1181">
        <f>IF('Форма 4.10.1'!$I$59="",1,0)</f>
        <v>0</v>
      </c>
    </row>
    <row r="180" spans="1:1">
      <c r="A180" s="1181">
        <f>IF('Форма 4.10.1'!$J$59="",1,0)</f>
        <v>0</v>
      </c>
    </row>
    <row r="181" spans="1:1">
      <c r="A181" s="1181">
        <f>IF('Форма 4.10.1'!$H$23="",1,0)</f>
        <v>0</v>
      </c>
    </row>
    <row r="182" spans="1:1">
      <c r="A182" s="1181">
        <f>IF('Форма 4.10.1'!$I$23="",1,0)</f>
        <v>0</v>
      </c>
    </row>
    <row r="183" spans="1:1">
      <c r="A183" s="1181">
        <f>IF('Форма 4.10.1'!$J$23="",1,0)</f>
        <v>0</v>
      </c>
    </row>
    <row r="184" spans="1:1">
      <c r="A184" s="1181">
        <f>IF('Форма 4.10.1'!$H$34="",1,0)</f>
        <v>0</v>
      </c>
    </row>
    <row r="185" spans="1:1">
      <c r="A185" s="1181">
        <f>IF('Форма 4.10.1'!$I$34="",1,0)</f>
        <v>0</v>
      </c>
    </row>
    <row r="186" spans="1:1">
      <c r="A186" s="1181">
        <f>IF('Форма 4.10.1'!$J$34="",1,0)</f>
        <v>0</v>
      </c>
    </row>
    <row r="187" spans="1:1">
      <c r="A187" s="1181">
        <f>IF('Форма 4.10.1'!$H$43="",1,0)</f>
        <v>0</v>
      </c>
    </row>
    <row r="188" spans="1:1">
      <c r="A188" s="1181">
        <f>IF('Форма 4.10.1'!$I$43="",1,0)</f>
        <v>0</v>
      </c>
    </row>
    <row r="189" spans="1:1">
      <c r="A189" s="1181">
        <f>IF('Форма 4.10.1'!$J$43="",1,0)</f>
        <v>0</v>
      </c>
    </row>
    <row r="190" spans="1:1">
      <c r="A190" s="1181">
        <f>IF('Форма 4.10.1'!$H$52="",1,0)</f>
        <v>0</v>
      </c>
    </row>
    <row r="191" spans="1:1">
      <c r="A191" s="1181">
        <f>IF('Форма 4.10.1'!$I$52="",1,0)</f>
        <v>0</v>
      </c>
    </row>
    <row r="192" spans="1:1">
      <c r="A192" s="1181">
        <f>IF('Форма 4.10.1'!$J$52="",1,0)</f>
        <v>0</v>
      </c>
    </row>
    <row r="193" spans="1:1">
      <c r="A193" s="1181">
        <f>IF('Форма 4.10.1'!$H$61="",1,0)</f>
        <v>0</v>
      </c>
    </row>
    <row r="194" spans="1:1">
      <c r="A194" s="1181">
        <f>IF('Форма 4.10.1'!$I$61="",1,0)</f>
        <v>0</v>
      </c>
    </row>
    <row r="195" spans="1:1">
      <c r="A195" s="1181">
        <f>IF('Форма 4.10.1'!$J$61="",1,0)</f>
        <v>0</v>
      </c>
    </row>
    <row r="196" spans="1:1">
      <c r="A196" s="1181">
        <f>IF('Форма 4.10.2 | Т-ТЭ | потр'!$Y$24="",1,0)</f>
        <v>0</v>
      </c>
    </row>
    <row r="197" spans="1:1">
      <c r="A197" s="1181">
        <f>IF('Форма 4.10.2 | Т-ТЭ | потр'!$AA$24="",1,0)</f>
        <v>0</v>
      </c>
    </row>
    <row r="198" spans="1:1">
      <c r="A198" s="1181">
        <f>IF('Форма 4.10.2 | Т-ТЭ | потр'!$V$24="",1,0)</f>
        <v>0</v>
      </c>
    </row>
    <row r="199" spans="1:1">
      <c r="A199" s="1181">
        <f>IF('Форма 4.10.2 | Т-ТЭ | потр'!$Z$24="",1,0)</f>
        <v>0</v>
      </c>
    </row>
    <row r="200" spans="1:1">
      <c r="A200" s="1181">
        <f>IF('Форма 4.10.2 | Т-ТЭ | потр'!$AB$24="",1,0)</f>
        <v>0</v>
      </c>
    </row>
    <row r="201" spans="1:1">
      <c r="A201" s="1181">
        <f>IF('Форма 4.10.3 | Т-ТН'!$Y$24="",1,0)</f>
        <v>0</v>
      </c>
    </row>
    <row r="202" spans="1:1">
      <c r="A202" s="1181">
        <f>IF('Форма 4.10.3 | Т-ТН'!$AA$24="",1,0)</f>
        <v>0</v>
      </c>
    </row>
    <row r="203" spans="1:1">
      <c r="A203" s="1181">
        <f>IF('Форма 4.10.3 | Т-ТН'!$V$24="",1,0)</f>
        <v>0</v>
      </c>
    </row>
    <row r="204" spans="1:1">
      <c r="A204" s="1181">
        <f>IF('Форма 4.10.3 | Т-ТН'!$Z$24="",1,0)</f>
        <v>0</v>
      </c>
    </row>
    <row r="205" spans="1:1">
      <c r="A205" s="1181">
        <f>IF('Форма 4.10.3 | Т-ТН'!$AB$24="",1,0)</f>
        <v>0</v>
      </c>
    </row>
    <row r="206" spans="1:1">
      <c r="A206" s="1181">
        <f>IF('Форма 4.10.3 | Т-передача ТЭ'!$Y$24="",1,0)</f>
        <v>0</v>
      </c>
    </row>
    <row r="207" spans="1:1">
      <c r="A207" s="1181">
        <f>IF('Форма 4.10.3 | Т-передача ТЭ'!$AA$24="",1,0)</f>
        <v>0</v>
      </c>
    </row>
    <row r="208" spans="1:1">
      <c r="A208" s="1181">
        <f>IF('Форма 4.10.3 | Т-передача ТЭ'!$V$24="",1,0)</f>
        <v>0</v>
      </c>
    </row>
    <row r="209" spans="1:1">
      <c r="A209" s="1181">
        <f>IF('Форма 4.10.3 | Т-передача ТЭ'!$Z$24="",1,0)</f>
        <v>0</v>
      </c>
    </row>
    <row r="210" spans="1:1">
      <c r="A210" s="1181">
        <f>IF('Форма 4.10.3 | Т-передача ТЭ'!$AB$24="",1,0)</f>
        <v>0</v>
      </c>
    </row>
    <row r="211" spans="1:1">
      <c r="A211" s="1181">
        <f>IF('Форма 4.10.4 | Т-гор.вода'!$AB$24="",1,0)</f>
        <v>0</v>
      </c>
    </row>
    <row r="212" spans="1:1">
      <c r="A212" s="1181">
        <f>IF('Форма 4.10.4 | Т-гор.вода'!$AI$24="",1,0)</f>
        <v>0</v>
      </c>
    </row>
    <row r="213" spans="1:1">
      <c r="A213" s="1181">
        <f>IF('Форма 4.10.4 | Т-гор.вода'!$AK$24="",1,0)</f>
        <v>0</v>
      </c>
    </row>
    <row r="214" spans="1:1">
      <c r="A214" s="1181">
        <f>IF('Форма 4.10.4 | Т-гор.вода'!$AA$24="",1,0)</f>
        <v>0</v>
      </c>
    </row>
    <row r="215" spans="1:1">
      <c r="A215" s="1181">
        <f>IF('Форма 4.10.4 | Т-гор.вода'!$AJ$24="",1,0)</f>
        <v>0</v>
      </c>
    </row>
    <row r="216" spans="1:1">
      <c r="A216" s="1181">
        <f>IF('Форма 4.10.4 | Т-гор.вода'!$AL$24="",1,0)</f>
        <v>0</v>
      </c>
    </row>
    <row r="217" spans="1:1">
      <c r="A217" s="1181">
        <f>IF('Форма 4.10.1'!$K$26="",1,0)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2"/>
  </cols>
  <sheetData>
    <row r="1" spans="1:3">
      <c r="A1" s="1202" t="s">
        <v>489</v>
      </c>
      <c r="B1" s="1202" t="s">
        <v>490</v>
      </c>
      <c r="C1" s="1202" t="s">
        <v>65</v>
      </c>
    </row>
    <row r="2" spans="1:3">
      <c r="A2" s="1202">
        <v>4189678</v>
      </c>
      <c r="B2" s="1202" t="s">
        <v>1694</v>
      </c>
      <c r="C2" s="1202" t="s">
        <v>1695</v>
      </c>
    </row>
    <row r="3" spans="1:3">
      <c r="A3" s="1202">
        <v>4190415</v>
      </c>
      <c r="B3" s="1202" t="s">
        <v>1696</v>
      </c>
      <c r="C3" s="1202" t="s">
        <v>1695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ht="22.5">
      <c r="B3" s="330" t="s">
        <v>2373</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48" sqref="E48"/>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398</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9" t="s">
        <v>394</v>
      </c>
      <c r="E4" s="1240"/>
      <c r="F4" s="1240"/>
      <c r="G4" s="1240"/>
      <c r="H4" s="124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2"/>
      <c r="E6" s="1242"/>
      <c r="F6" s="1243" t="s">
        <v>82</v>
      </c>
      <c r="G6" s="124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0" t="s">
        <v>15</v>
      </c>
      <c r="E8" s="1230"/>
      <c r="F8" s="1230" t="s">
        <v>395</v>
      </c>
      <c r="G8" s="1230"/>
      <c r="H8" s="1230"/>
      <c r="I8" s="1244" t="s">
        <v>396</v>
      </c>
      <c r="J8" s="1244"/>
      <c r="K8" s="1244"/>
      <c r="L8" s="1244"/>
      <c r="M8" s="204"/>
      <c r="N8" s="204"/>
      <c r="O8" s="204"/>
      <c r="P8" s="204"/>
      <c r="Q8" s="336"/>
      <c r="R8" s="204"/>
      <c r="S8" s="333"/>
      <c r="T8" s="333"/>
      <c r="U8" s="333"/>
      <c r="V8" s="333"/>
    </row>
    <row r="9" spans="1:256" s="120" customFormat="1" ht="20.25" customHeight="1">
      <c r="A9" s="119"/>
      <c r="B9" s="35"/>
      <c r="C9" s="222"/>
      <c r="D9" s="232" t="s">
        <v>90</v>
      </c>
      <c r="E9" s="232" t="s">
        <v>397</v>
      </c>
      <c r="F9" s="1235" t="s">
        <v>90</v>
      </c>
      <c r="G9" s="1236"/>
      <c r="H9" s="233" t="s">
        <v>397</v>
      </c>
      <c r="I9" s="1237" t="s">
        <v>90</v>
      </c>
      <c r="J9" s="1237"/>
      <c r="K9" s="233" t="s">
        <v>397</v>
      </c>
      <c r="L9" s="233" t="s">
        <v>398</v>
      </c>
      <c r="M9" s="204"/>
      <c r="N9" s="204"/>
      <c r="O9" s="204"/>
      <c r="P9" s="204"/>
      <c r="Q9" s="336"/>
      <c r="R9" s="204"/>
      <c r="S9" s="333"/>
      <c r="T9" s="333"/>
      <c r="U9" s="333"/>
      <c r="V9" s="333"/>
    </row>
    <row r="10" spans="1:256" ht="12" customHeight="1">
      <c r="C10" s="241"/>
      <c r="D10" s="331" t="s">
        <v>91</v>
      </c>
      <c r="E10" s="331" t="s">
        <v>47</v>
      </c>
      <c r="F10" s="1238" t="s">
        <v>48</v>
      </c>
      <c r="G10" s="1238"/>
      <c r="H10" s="331" t="s">
        <v>49</v>
      </c>
      <c r="I10" s="1238" t="s">
        <v>66</v>
      </c>
      <c r="J10" s="1238"/>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0" t="s">
        <v>402</v>
      </c>
      <c r="C12" s="1229"/>
      <c r="D12" s="1230">
        <v>1</v>
      </c>
      <c r="E12" s="1231" t="s">
        <v>2373</v>
      </c>
      <c r="F12" s="1178"/>
      <c r="G12" s="1176">
        <v>0</v>
      </c>
      <c r="H12" s="334"/>
      <c r="I12" s="242"/>
      <c r="J12" s="371" t="s">
        <v>496</v>
      </c>
      <c r="K12" s="1085"/>
      <c r="L12" s="258"/>
      <c r="M12" s="1096">
        <f>mergeValue(H12)</f>
        <v>0</v>
      </c>
      <c r="N12" s="1095"/>
      <c r="O12" s="1095"/>
      <c r="P12" s="1096" t="str">
        <f>IF(ISERROR(MATCH(Q12,MODesc,0)),"n","y")</f>
        <v>y</v>
      </c>
      <c r="Q12" s="1095" t="s">
        <v>2373</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29"/>
      <c r="D13" s="1230"/>
      <c r="E13" s="1232"/>
      <c r="F13" s="1233"/>
      <c r="G13" s="1230">
        <v>1</v>
      </c>
      <c r="H13" s="1227" t="s">
        <v>1670</v>
      </c>
      <c r="I13" s="242"/>
      <c r="J13" s="371" t="s">
        <v>496</v>
      </c>
      <c r="K13" s="1085"/>
      <c r="L13" s="258"/>
      <c r="M13" s="1096" t="str">
        <f>mergeValue(H13)</f>
        <v>городской округ город Волжский</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29"/>
      <c r="D14" s="1230"/>
      <c r="E14" s="1232"/>
      <c r="F14" s="1234"/>
      <c r="G14" s="1230"/>
      <c r="H14" s="1228"/>
      <c r="I14" s="1197"/>
      <c r="J14" s="1176">
        <v>1</v>
      </c>
      <c r="K14" s="1177" t="s">
        <v>1670</v>
      </c>
      <c r="L14" s="239" t="s">
        <v>1671</v>
      </c>
      <c r="M14" s="1096" t="str">
        <f>mergeValue(H14)</f>
        <v>городской округ город Волжский</v>
      </c>
      <c r="N14" s="1095"/>
      <c r="O14" s="1095"/>
      <c r="P14" s="1095"/>
      <c r="Q14" s="1095"/>
      <c r="R14" s="1096" t="str">
        <f>K14&amp;" ("&amp;L14&amp;")"</f>
        <v>городской округ город Волжский (18710000)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327</v>
      </c>
      <c r="B1" s="1202" t="s">
        <v>328</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2"/>
    <col min="2" max="2" width="65.28515625" style="1202" customWidth="1"/>
    <col min="3" max="3" width="41" style="1202" customWidth="1"/>
    <col min="4" max="16384" width="9.140625" style="1202"/>
  </cols>
  <sheetData>
    <row r="1" spans="1:2">
      <c r="A1" s="1202" t="s">
        <v>327</v>
      </c>
      <c r="B1" s="1202" t="s">
        <v>329</v>
      </c>
    </row>
    <row r="2" spans="1:2">
      <c r="A2" s="1202">
        <v>4190064</v>
      </c>
      <c r="B2" s="1202" t="s">
        <v>1684</v>
      </c>
    </row>
    <row r="3" spans="1:2">
      <c r="A3" s="1202">
        <v>4190065</v>
      </c>
      <c r="B3" s="1202" t="s">
        <v>1685</v>
      </c>
    </row>
    <row r="4" spans="1:2">
      <c r="A4" s="1202">
        <v>4190066</v>
      </c>
      <c r="B4" s="1202" t="s">
        <v>1686</v>
      </c>
    </row>
    <row r="5" spans="1:2">
      <c r="A5" s="1202">
        <v>4190067</v>
      </c>
      <c r="B5" s="1202" t="s">
        <v>1687</v>
      </c>
    </row>
    <row r="6" spans="1:2">
      <c r="A6" s="1202">
        <v>4190068</v>
      </c>
      <c r="B6" s="1202" t="s">
        <v>1688</v>
      </c>
    </row>
    <row r="7" spans="1:2">
      <c r="A7" s="1202">
        <v>4190069</v>
      </c>
      <c r="B7" s="1202" t="s">
        <v>1689</v>
      </c>
    </row>
    <row r="8" spans="1:2">
      <c r="A8" s="1202">
        <v>4190070</v>
      </c>
      <c r="B8" s="1202" t="s">
        <v>1690</v>
      </c>
    </row>
    <row r="9" spans="1:2">
      <c r="A9" s="1202">
        <v>4190071</v>
      </c>
      <c r="B9" s="1202" t="s">
        <v>1691</v>
      </c>
    </row>
    <row r="10" spans="1:2">
      <c r="A10" s="1202">
        <v>4190072</v>
      </c>
      <c r="B10" s="1202" t="s">
        <v>1692</v>
      </c>
    </row>
    <row r="11" spans="1:2">
      <c r="A11" s="1202">
        <v>4190073</v>
      </c>
      <c r="B11" s="1202" t="s">
        <v>1693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751</v>
      </c>
    </row>
    <row r="6" spans="1:2">
      <c r="A6" t="s">
        <v>413</v>
      </c>
      <c r="B6" t="s">
        <v>752</v>
      </c>
    </row>
    <row r="7" spans="1:2">
      <c r="A7" t="s">
        <v>653</v>
      </c>
      <c r="B7" t="s">
        <v>554</v>
      </c>
    </row>
    <row r="8" spans="1:2">
      <c r="A8" t="s">
        <v>654</v>
      </c>
      <c r="B8" t="s">
        <v>467</v>
      </c>
    </row>
    <row r="9" spans="1:2">
      <c r="A9" t="s">
        <v>485</v>
      </c>
      <c r="B9" t="s">
        <v>422</v>
      </c>
    </row>
    <row r="10" spans="1:2">
      <c r="A10" t="s">
        <v>415</v>
      </c>
      <c r="B10" t="s">
        <v>423</v>
      </c>
    </row>
    <row r="11" spans="1:2">
      <c r="A11" t="s">
        <v>667</v>
      </c>
      <c r="B11" t="s">
        <v>424</v>
      </c>
    </row>
    <row r="12" spans="1:2">
      <c r="A12" t="s">
        <v>668</v>
      </c>
      <c r="B12" t="s">
        <v>468</v>
      </c>
    </row>
    <row r="13" spans="1:2">
      <c r="A13" t="s">
        <v>655</v>
      </c>
      <c r="B13" t="s">
        <v>425</v>
      </c>
    </row>
    <row r="14" spans="1:2">
      <c r="A14" t="s">
        <v>656</v>
      </c>
      <c r="B14" t="s">
        <v>426</v>
      </c>
    </row>
    <row r="15" spans="1:2">
      <c r="A15" t="s">
        <v>657</v>
      </c>
      <c r="B15" t="s">
        <v>427</v>
      </c>
    </row>
    <row r="16" spans="1:2">
      <c r="A16" t="s">
        <v>658</v>
      </c>
      <c r="B16" t="s">
        <v>332</v>
      </c>
    </row>
    <row r="17" spans="1:2">
      <c r="A17" t="s">
        <v>659</v>
      </c>
      <c r="B17" t="s">
        <v>59</v>
      </c>
    </row>
    <row r="18" spans="1:2">
      <c r="A18" t="s">
        <v>660</v>
      </c>
      <c r="B18" t="s">
        <v>384</v>
      </c>
    </row>
    <row r="19" spans="1:2">
      <c r="A19" t="s">
        <v>661</v>
      </c>
      <c r="B19" t="s">
        <v>436</v>
      </c>
    </row>
    <row r="20" spans="1:2">
      <c r="A20" t="s">
        <v>662</v>
      </c>
      <c r="B20" t="s">
        <v>248</v>
      </c>
    </row>
    <row r="21" spans="1:2">
      <c r="A21" t="s">
        <v>663</v>
      </c>
      <c r="B21" t="s">
        <v>72</v>
      </c>
    </row>
    <row r="22" spans="1:2">
      <c r="A22" t="s">
        <v>664</v>
      </c>
      <c r="B22" t="s">
        <v>61</v>
      </c>
    </row>
    <row r="23" spans="1:2">
      <c r="A23" t="s">
        <v>665</v>
      </c>
      <c r="B23" t="s">
        <v>73</v>
      </c>
    </row>
    <row r="24" spans="1:2">
      <c r="A24" t="s">
        <v>666</v>
      </c>
      <c r="B24" t="s">
        <v>428</v>
      </c>
    </row>
    <row r="25" spans="1:2">
      <c r="A25" t="s">
        <v>574</v>
      </c>
      <c r="B25" t="s">
        <v>71</v>
      </c>
    </row>
    <row r="26" spans="1:2">
      <c r="A26" t="s">
        <v>575</v>
      </c>
      <c r="B26" t="s">
        <v>60</v>
      </c>
    </row>
    <row r="27" spans="1:2">
      <c r="A27" t="s">
        <v>487</v>
      </c>
      <c r="B27" t="s">
        <v>62</v>
      </c>
    </row>
    <row r="28" spans="1:2">
      <c r="A28" t="s">
        <v>417</v>
      </c>
      <c r="B28" t="s">
        <v>382</v>
      </c>
    </row>
    <row r="29" spans="1:2">
      <c r="A29" t="s">
        <v>486</v>
      </c>
      <c r="B29" t="s">
        <v>13</v>
      </c>
    </row>
    <row r="30" spans="1:2">
      <c r="A30" t="s">
        <v>416</v>
      </c>
      <c r="B30" t="s">
        <v>80</v>
      </c>
    </row>
    <row r="31" spans="1:2">
      <c r="A31" t="s">
        <v>563</v>
      </c>
      <c r="B31" t="s">
        <v>14</v>
      </c>
    </row>
    <row r="32" spans="1:2">
      <c r="A32" t="s">
        <v>749</v>
      </c>
      <c r="B32" t="s">
        <v>555</v>
      </c>
    </row>
    <row r="33" spans="1:2">
      <c r="A33" t="s">
        <v>750</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55"/>
  <sheetViews>
    <sheetView showGridLines="0" topLeftCell="C4" zoomScaleNormal="100" workbookViewId="0">
      <selection activeCell="F36" sqref="F36:F40"/>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34.4257812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20.140625" style="96" customWidth="1"/>
    <col min="19" max="20" width="3.7109375" style="502" customWidth="1"/>
    <col min="21" max="21" width="5.7109375" style="502" customWidth="1"/>
    <col min="22" max="22" width="15.85546875" style="502" customWidth="1"/>
    <col min="23" max="23" width="16"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626</v>
      </c>
      <c r="E5" s="1240"/>
      <c r="F5" s="1240"/>
      <c r="G5" s="1240"/>
      <c r="H5" s="1240"/>
      <c r="I5" s="1240"/>
      <c r="J5" s="1241"/>
      <c r="K5" s="408"/>
      <c r="L5" s="169"/>
      <c r="M5" s="169"/>
      <c r="N5" s="169"/>
      <c r="O5" s="169"/>
      <c r="P5" s="169"/>
      <c r="Q5" s="169"/>
      <c r="R5" s="169"/>
      <c r="S5" s="536"/>
      <c r="T5" s="536"/>
      <c r="U5" s="536"/>
      <c r="V5" s="536"/>
      <c r="W5" s="169"/>
    </row>
    <row r="6" spans="1:24" s="438" customFormat="1" ht="3" customHeight="1">
      <c r="A6" s="292"/>
      <c r="B6" s="292"/>
      <c r="D6" s="1266"/>
      <c r="E6" s="1267"/>
      <c r="F6" s="1267"/>
      <c r="G6" s="1267"/>
      <c r="H6" s="1267"/>
      <c r="I6" s="1267"/>
      <c r="J6" s="1268"/>
      <c r="S6" s="613"/>
      <c r="T6" s="613"/>
      <c r="U6" s="613"/>
      <c r="V6" s="613"/>
    </row>
    <row r="7" spans="1:24" s="438" customFormat="1" ht="5.25" hidden="1" customHeight="1">
      <c r="A7" s="292"/>
      <c r="B7" s="292"/>
      <c r="E7" s="1269"/>
      <c r="F7" s="1269"/>
      <c r="G7" s="1265"/>
      <c r="H7" s="1265"/>
      <c r="I7" s="1265"/>
      <c r="J7" s="1265"/>
      <c r="S7" s="613"/>
      <c r="T7" s="613"/>
      <c r="U7" s="613"/>
      <c r="V7" s="613"/>
    </row>
    <row r="8" spans="1:24" s="438" customFormat="1" ht="5.25" hidden="1" customHeight="1">
      <c r="A8" s="292"/>
      <c r="B8" s="292"/>
      <c r="E8" s="1269"/>
      <c r="F8" s="1269"/>
      <c r="G8" s="1265"/>
      <c r="H8" s="1265"/>
      <c r="I8" s="1265"/>
      <c r="J8" s="1265"/>
      <c r="S8" s="613"/>
      <c r="T8" s="613"/>
      <c r="U8" s="613"/>
      <c r="V8" s="613"/>
    </row>
    <row r="9" spans="1:24" s="438" customFormat="1" ht="5.25" hidden="1" customHeight="1">
      <c r="A9" s="292"/>
      <c r="B9" s="292"/>
      <c r="E9" s="1269"/>
      <c r="F9" s="1269"/>
      <c r="G9" s="1265"/>
      <c r="H9" s="1265"/>
      <c r="I9" s="1265"/>
      <c r="J9" s="1265"/>
      <c r="S9" s="613"/>
      <c r="T9" s="613"/>
      <c r="U9" s="613"/>
      <c r="V9" s="613"/>
    </row>
    <row r="10" spans="1:24" s="613" customFormat="1" ht="5.25" hidden="1">
      <c r="A10" s="292"/>
      <c r="B10" s="292"/>
      <c r="E10" s="1270"/>
      <c r="F10" s="1270"/>
      <c r="G10" s="787"/>
      <c r="H10" s="434"/>
      <c r="I10" s="745"/>
      <c r="J10" s="745"/>
    </row>
    <row r="11" spans="1:24" s="152" customFormat="1" ht="18.75" customHeight="1">
      <c r="A11" s="292"/>
      <c r="B11" s="292"/>
      <c r="D11" s="145"/>
      <c r="E11" s="1271" t="s">
        <v>633</v>
      </c>
      <c r="F11" s="1271"/>
      <c r="G11" s="1198" t="s">
        <v>83</v>
      </c>
      <c r="H11" s="436"/>
      <c r="I11" s="159"/>
      <c r="J11" s="145"/>
      <c r="K11" s="146"/>
      <c r="L11" s="145"/>
      <c r="M11" s="145"/>
      <c r="N11" s="146"/>
      <c r="O11" s="146"/>
      <c r="P11" s="145"/>
      <c r="Q11" s="145"/>
      <c r="R11" s="146"/>
      <c r="S11" s="522"/>
      <c r="T11" s="521"/>
      <c r="U11" s="521"/>
      <c r="V11" s="522"/>
    </row>
    <row r="12" spans="1:24" s="438" customFormat="1" ht="18.75">
      <c r="A12" s="292"/>
      <c r="B12" s="292"/>
      <c r="E12" s="1271" t="s">
        <v>634</v>
      </c>
      <c r="F12" s="1271"/>
      <c r="G12" s="1198"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64"/>
      <c r="F13" s="1264"/>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3" t="s">
        <v>90</v>
      </c>
      <c r="E17" s="1263" t="s">
        <v>295</v>
      </c>
      <c r="F17" s="1263" t="s">
        <v>78</v>
      </c>
      <c r="G17" s="1263" t="s">
        <v>435</v>
      </c>
      <c r="H17" s="1263" t="s">
        <v>90</v>
      </c>
      <c r="I17" s="1263"/>
      <c r="J17" s="1263" t="s">
        <v>19</v>
      </c>
      <c r="K17" s="1272" t="s">
        <v>461</v>
      </c>
      <c r="L17" s="1272"/>
      <c r="M17" s="1272"/>
      <c r="N17" s="1272"/>
      <c r="O17" s="1272" t="s">
        <v>624</v>
      </c>
      <c r="P17" s="1272"/>
      <c r="Q17" s="1272"/>
      <c r="R17" s="1272"/>
      <c r="S17" s="1272" t="s">
        <v>625</v>
      </c>
      <c r="T17" s="1272"/>
      <c r="U17" s="1272"/>
      <c r="V17" s="1272"/>
      <c r="W17" s="1263" t="s">
        <v>242</v>
      </c>
    </row>
    <row r="18" spans="1:24" ht="30.75" customHeight="1">
      <c r="D18" s="1263"/>
      <c r="E18" s="1263"/>
      <c r="F18" s="1263"/>
      <c r="G18" s="1263"/>
      <c r="H18" s="1263"/>
      <c r="I18" s="1263"/>
      <c r="J18" s="1263"/>
      <c r="K18" s="109" t="s">
        <v>298</v>
      </c>
      <c r="L18" s="1263" t="s">
        <v>90</v>
      </c>
      <c r="M18" s="1263"/>
      <c r="N18" s="109" t="s">
        <v>228</v>
      </c>
      <c r="O18" s="109" t="s">
        <v>298</v>
      </c>
      <c r="P18" s="1263" t="s">
        <v>90</v>
      </c>
      <c r="Q18" s="1263"/>
      <c r="R18" s="109" t="s">
        <v>228</v>
      </c>
      <c r="S18" s="509" t="s">
        <v>298</v>
      </c>
      <c r="T18" s="1263" t="s">
        <v>90</v>
      </c>
      <c r="U18" s="1263"/>
      <c r="V18" s="509" t="s">
        <v>397</v>
      </c>
      <c r="W18" s="1263"/>
    </row>
    <row r="19" spans="1:24" s="382" customFormat="1" ht="12" customHeight="1">
      <c r="A19" s="381"/>
      <c r="B19" s="381"/>
      <c r="D19" s="39" t="s">
        <v>91</v>
      </c>
      <c r="E19" s="39" t="s">
        <v>47</v>
      </c>
      <c r="F19" s="39" t="s">
        <v>48</v>
      </c>
      <c r="G19" s="39" t="s">
        <v>49</v>
      </c>
      <c r="H19" s="1273" t="s">
        <v>66</v>
      </c>
      <c r="I19" s="1273"/>
      <c r="J19" s="39" t="s">
        <v>67</v>
      </c>
      <c r="K19" s="39" t="s">
        <v>181</v>
      </c>
      <c r="L19" s="1273" t="s">
        <v>182</v>
      </c>
      <c r="M19" s="1273"/>
      <c r="N19" s="39" t="s">
        <v>206</v>
      </c>
      <c r="O19" s="39" t="s">
        <v>207</v>
      </c>
      <c r="P19" s="1273" t="s">
        <v>208</v>
      </c>
      <c r="Q19" s="1273"/>
      <c r="R19" s="39" t="s">
        <v>209</v>
      </c>
      <c r="S19" s="494" t="s">
        <v>208</v>
      </c>
      <c r="T19" s="1273" t="s">
        <v>209</v>
      </c>
      <c r="U19" s="1273"/>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5" customFormat="1" ht="17.100000000000001" customHeight="1">
      <c r="A21" s="710">
        <v>13</v>
      </c>
      <c r="C21" s="290"/>
      <c r="D21" s="1245">
        <v>1</v>
      </c>
      <c r="E21" s="1247" t="s">
        <v>674</v>
      </c>
      <c r="F21" s="1251" t="s">
        <v>2375</v>
      </c>
      <c r="G21" s="1254" t="s">
        <v>83</v>
      </c>
      <c r="H21" s="1245"/>
      <c r="I21" s="1245">
        <v>1</v>
      </c>
      <c r="J21" s="1256" t="s">
        <v>2378</v>
      </c>
      <c r="K21" s="1259" t="s">
        <v>82</v>
      </c>
      <c r="L21" s="1260"/>
      <c r="M21" s="1260" t="s">
        <v>91</v>
      </c>
      <c r="N21" s="1262" t="s">
        <v>2373</v>
      </c>
      <c r="O21" s="1259" t="s">
        <v>83</v>
      </c>
      <c r="P21" s="1260"/>
      <c r="Q21" s="1260" t="s">
        <v>91</v>
      </c>
      <c r="R21" s="1261"/>
      <c r="S21" s="1259" t="s">
        <v>83</v>
      </c>
      <c r="T21" s="1028"/>
      <c r="U21" s="1028" t="s">
        <v>91</v>
      </c>
      <c r="V21" s="1199"/>
      <c r="W21" s="288"/>
    </row>
    <row r="22" spans="1:24" s="1175" customFormat="1" ht="17.100000000000001" customHeight="1">
      <c r="A22" s="710"/>
      <c r="C22" s="709"/>
      <c r="D22" s="1245"/>
      <c r="E22" s="1248"/>
      <c r="F22" s="1252"/>
      <c r="G22" s="1254"/>
      <c r="H22" s="1245"/>
      <c r="I22" s="1245"/>
      <c r="J22" s="1257"/>
      <c r="K22" s="1259"/>
      <c r="L22" s="1260"/>
      <c r="M22" s="1260"/>
      <c r="N22" s="1262"/>
      <c r="O22" s="1259"/>
      <c r="P22" s="1260"/>
      <c r="Q22" s="1260"/>
      <c r="R22" s="1261"/>
      <c r="S22" s="1259"/>
      <c r="T22" s="1030"/>
      <c r="U22" s="706"/>
      <c r="V22" s="707"/>
      <c r="W22" s="708"/>
    </row>
    <row r="23" spans="1:24" s="1175" customFormat="1" ht="17.100000000000001" customHeight="1">
      <c r="A23" s="710"/>
      <c r="C23" s="709"/>
      <c r="D23" s="1246"/>
      <c r="E23" s="1249"/>
      <c r="F23" s="1252"/>
      <c r="G23" s="1255"/>
      <c r="H23" s="1246"/>
      <c r="I23" s="1246"/>
      <c r="J23" s="1257"/>
      <c r="K23" s="1255"/>
      <c r="L23" s="1246"/>
      <c r="M23" s="1246"/>
      <c r="N23" s="1261"/>
      <c r="O23" s="1255"/>
      <c r="P23" s="1179"/>
      <c r="Q23" s="706"/>
      <c r="R23" s="707"/>
      <c r="S23" s="703"/>
      <c r="T23" s="703"/>
      <c r="U23" s="703"/>
      <c r="V23" s="703"/>
      <c r="W23" s="708"/>
    </row>
    <row r="24" spans="1:24" s="1175" customFormat="1" ht="15" customHeight="1">
      <c r="A24" s="710"/>
      <c r="C24" s="709"/>
      <c r="D24" s="1246"/>
      <c r="E24" s="1249"/>
      <c r="F24" s="1252"/>
      <c r="G24" s="1255"/>
      <c r="H24" s="1246"/>
      <c r="I24" s="1246"/>
      <c r="J24" s="1258"/>
      <c r="K24" s="1255"/>
      <c r="L24" s="706"/>
      <c r="M24" s="707"/>
      <c r="N24" s="707"/>
      <c r="O24" s="707"/>
      <c r="P24" s="707"/>
      <c r="Q24" s="707"/>
      <c r="R24" s="707"/>
      <c r="S24" s="703"/>
      <c r="T24" s="703"/>
      <c r="U24" s="703"/>
      <c r="V24" s="703"/>
      <c r="W24" s="708"/>
    </row>
    <row r="25" spans="1:24" s="1175" customFormat="1" ht="15" customHeight="1">
      <c r="A25" s="710"/>
      <c r="C25" s="709"/>
      <c r="D25" s="1246"/>
      <c r="E25" s="1250"/>
      <c r="F25" s="1253"/>
      <c r="G25" s="1255"/>
      <c r="H25" s="706"/>
      <c r="I25" s="707"/>
      <c r="J25" s="707"/>
      <c r="K25" s="707"/>
      <c r="L25" s="707"/>
      <c r="M25" s="707"/>
      <c r="N25" s="707"/>
      <c r="O25" s="707"/>
      <c r="P25" s="707"/>
      <c r="Q25" s="707"/>
      <c r="R25" s="707"/>
      <c r="S25" s="703"/>
      <c r="T25" s="703"/>
      <c r="U25" s="703"/>
      <c r="V25" s="703"/>
      <c r="W25" s="708"/>
    </row>
    <row r="26" spans="1:24" s="1175" customFormat="1" ht="17.100000000000001" customHeight="1">
      <c r="A26" s="710">
        <v>4</v>
      </c>
      <c r="C26" s="290"/>
      <c r="D26" s="1245">
        <v>2</v>
      </c>
      <c r="E26" s="1247" t="s">
        <v>582</v>
      </c>
      <c r="F26" s="1251" t="s">
        <v>2376</v>
      </c>
      <c r="G26" s="1254" t="s">
        <v>83</v>
      </c>
      <c r="H26" s="1245"/>
      <c r="I26" s="1245">
        <v>1</v>
      </c>
      <c r="J26" s="1256" t="s">
        <v>631</v>
      </c>
      <c r="K26" s="1259" t="s">
        <v>82</v>
      </c>
      <c r="L26" s="1260"/>
      <c r="M26" s="1260" t="s">
        <v>91</v>
      </c>
      <c r="N26" s="1262" t="s">
        <v>2373</v>
      </c>
      <c r="O26" s="1259" t="s">
        <v>83</v>
      </c>
      <c r="P26" s="1260"/>
      <c r="Q26" s="1260" t="s">
        <v>91</v>
      </c>
      <c r="R26" s="1261"/>
      <c r="S26" s="1259" t="s">
        <v>83</v>
      </c>
      <c r="T26" s="1028"/>
      <c r="U26" s="1028" t="s">
        <v>91</v>
      </c>
      <c r="V26" s="1199"/>
      <c r="W26" s="288"/>
    </row>
    <row r="27" spans="1:24" s="1175" customFormat="1" ht="17.100000000000001" customHeight="1">
      <c r="A27" s="710"/>
      <c r="C27" s="709"/>
      <c r="D27" s="1245"/>
      <c r="E27" s="1248"/>
      <c r="F27" s="1252"/>
      <c r="G27" s="1254"/>
      <c r="H27" s="1245"/>
      <c r="I27" s="1245"/>
      <c r="J27" s="1257"/>
      <c r="K27" s="1259"/>
      <c r="L27" s="1260"/>
      <c r="M27" s="1260"/>
      <c r="N27" s="1262"/>
      <c r="O27" s="1259"/>
      <c r="P27" s="1260"/>
      <c r="Q27" s="1260"/>
      <c r="R27" s="1261"/>
      <c r="S27" s="1259"/>
      <c r="T27" s="1030"/>
      <c r="U27" s="706"/>
      <c r="V27" s="707"/>
      <c r="W27" s="708"/>
    </row>
    <row r="28" spans="1:24" s="1175" customFormat="1" ht="17.100000000000001" customHeight="1">
      <c r="A28" s="710"/>
      <c r="C28" s="709"/>
      <c r="D28" s="1246"/>
      <c r="E28" s="1249"/>
      <c r="F28" s="1252"/>
      <c r="G28" s="1255"/>
      <c r="H28" s="1246"/>
      <c r="I28" s="1246"/>
      <c r="J28" s="1257"/>
      <c r="K28" s="1255"/>
      <c r="L28" s="1246"/>
      <c r="M28" s="1246"/>
      <c r="N28" s="1261"/>
      <c r="O28" s="1255"/>
      <c r="P28" s="1179"/>
      <c r="Q28" s="706"/>
      <c r="R28" s="707"/>
      <c r="S28" s="703"/>
      <c r="T28" s="703"/>
      <c r="U28" s="703"/>
      <c r="V28" s="703"/>
      <c r="W28" s="708"/>
    </row>
    <row r="29" spans="1:24" s="1175" customFormat="1" ht="15" customHeight="1">
      <c r="A29" s="710"/>
      <c r="C29" s="709"/>
      <c r="D29" s="1246"/>
      <c r="E29" s="1249"/>
      <c r="F29" s="1252"/>
      <c r="G29" s="1255"/>
      <c r="H29" s="1246"/>
      <c r="I29" s="1246"/>
      <c r="J29" s="1258"/>
      <c r="K29" s="1255"/>
      <c r="L29" s="706"/>
      <c r="M29" s="707"/>
      <c r="N29" s="707"/>
      <c r="O29" s="707"/>
      <c r="P29" s="707"/>
      <c r="Q29" s="707"/>
      <c r="R29" s="707"/>
      <c r="S29" s="703"/>
      <c r="T29" s="703"/>
      <c r="U29" s="703"/>
      <c r="V29" s="703"/>
      <c r="W29" s="708"/>
    </row>
    <row r="30" spans="1:24" s="1175" customFormat="1" ht="15" customHeight="1">
      <c r="A30" s="710"/>
      <c r="C30" s="709"/>
      <c r="D30" s="1246"/>
      <c r="E30" s="1250"/>
      <c r="F30" s="1253"/>
      <c r="G30" s="1255"/>
      <c r="H30" s="706"/>
      <c r="I30" s="707"/>
      <c r="J30" s="707"/>
      <c r="K30" s="707"/>
      <c r="L30" s="707"/>
      <c r="M30" s="707"/>
      <c r="N30" s="707"/>
      <c r="O30" s="707"/>
      <c r="P30" s="707"/>
      <c r="Q30" s="707"/>
      <c r="R30" s="707"/>
      <c r="S30" s="703"/>
      <c r="T30" s="703"/>
      <c r="U30" s="703"/>
      <c r="V30" s="703"/>
      <c r="W30" s="708"/>
    </row>
    <row r="31" spans="1:24" s="1175" customFormat="1" ht="17.100000000000001" customHeight="1">
      <c r="A31" s="710">
        <v>5</v>
      </c>
      <c r="C31" s="290"/>
      <c r="D31" s="1245">
        <v>3</v>
      </c>
      <c r="E31" s="1247" t="s">
        <v>583</v>
      </c>
      <c r="F31" s="1251" t="s">
        <v>2377</v>
      </c>
      <c r="G31" s="1254" t="s">
        <v>83</v>
      </c>
      <c r="H31" s="1245"/>
      <c r="I31" s="1245">
        <v>1</v>
      </c>
      <c r="J31" s="1256" t="s">
        <v>2379</v>
      </c>
      <c r="K31" s="1259" t="s">
        <v>82</v>
      </c>
      <c r="L31" s="1260"/>
      <c r="M31" s="1260" t="s">
        <v>91</v>
      </c>
      <c r="N31" s="1262" t="s">
        <v>2373</v>
      </c>
      <c r="O31" s="1259" t="s">
        <v>83</v>
      </c>
      <c r="P31" s="1260"/>
      <c r="Q31" s="1260" t="s">
        <v>91</v>
      </c>
      <c r="R31" s="1261"/>
      <c r="S31" s="1259" t="s">
        <v>83</v>
      </c>
      <c r="T31" s="1028"/>
      <c r="U31" s="1028" t="s">
        <v>91</v>
      </c>
      <c r="V31" s="1199"/>
      <c r="W31" s="288"/>
    </row>
    <row r="32" spans="1:24" s="1175" customFormat="1" ht="17.100000000000001" customHeight="1">
      <c r="A32" s="710"/>
      <c r="C32" s="709"/>
      <c r="D32" s="1245"/>
      <c r="E32" s="1248"/>
      <c r="F32" s="1252"/>
      <c r="G32" s="1254"/>
      <c r="H32" s="1245"/>
      <c r="I32" s="1245"/>
      <c r="J32" s="1257"/>
      <c r="K32" s="1259"/>
      <c r="L32" s="1260"/>
      <c r="M32" s="1260"/>
      <c r="N32" s="1262"/>
      <c r="O32" s="1259"/>
      <c r="P32" s="1260"/>
      <c r="Q32" s="1260"/>
      <c r="R32" s="1261"/>
      <c r="S32" s="1259"/>
      <c r="T32" s="1030"/>
      <c r="U32" s="706"/>
      <c r="V32" s="707"/>
      <c r="W32" s="708"/>
    </row>
    <row r="33" spans="1:23" s="1175" customFormat="1" ht="17.100000000000001" customHeight="1">
      <c r="A33" s="710"/>
      <c r="C33" s="709"/>
      <c r="D33" s="1246"/>
      <c r="E33" s="1249"/>
      <c r="F33" s="1252"/>
      <c r="G33" s="1255"/>
      <c r="H33" s="1246"/>
      <c r="I33" s="1246"/>
      <c r="J33" s="1257"/>
      <c r="K33" s="1255"/>
      <c r="L33" s="1246"/>
      <c r="M33" s="1246"/>
      <c r="N33" s="1261"/>
      <c r="O33" s="1255"/>
      <c r="P33" s="1179"/>
      <c r="Q33" s="706"/>
      <c r="R33" s="707"/>
      <c r="S33" s="703"/>
      <c r="T33" s="703"/>
      <c r="U33" s="703"/>
      <c r="V33" s="703"/>
      <c r="W33" s="708"/>
    </row>
    <row r="34" spans="1:23" s="1175" customFormat="1" ht="15" customHeight="1">
      <c r="A34" s="710"/>
      <c r="C34" s="709"/>
      <c r="D34" s="1246"/>
      <c r="E34" s="1249"/>
      <c r="F34" s="1252"/>
      <c r="G34" s="1255"/>
      <c r="H34" s="1246"/>
      <c r="I34" s="1246"/>
      <c r="J34" s="1258"/>
      <c r="K34" s="1255"/>
      <c r="L34" s="706"/>
      <c r="M34" s="707"/>
      <c r="N34" s="707"/>
      <c r="O34" s="707"/>
      <c r="P34" s="707"/>
      <c r="Q34" s="707"/>
      <c r="R34" s="707"/>
      <c r="S34" s="703"/>
      <c r="T34" s="703"/>
      <c r="U34" s="703"/>
      <c r="V34" s="703"/>
      <c r="W34" s="708"/>
    </row>
    <row r="35" spans="1:23" s="1175" customFormat="1" ht="15" customHeight="1">
      <c r="A35" s="710"/>
      <c r="C35" s="709"/>
      <c r="D35" s="1246"/>
      <c r="E35" s="1250"/>
      <c r="F35" s="1253"/>
      <c r="G35" s="1255"/>
      <c r="H35" s="706"/>
      <c r="I35" s="707"/>
      <c r="J35" s="707"/>
      <c r="K35" s="707"/>
      <c r="L35" s="707"/>
      <c r="M35" s="707"/>
      <c r="N35" s="707"/>
      <c r="O35" s="707"/>
      <c r="P35" s="707"/>
      <c r="Q35" s="707"/>
      <c r="R35" s="707"/>
      <c r="S35" s="703"/>
      <c r="T35" s="703"/>
      <c r="U35" s="703"/>
      <c r="V35" s="703"/>
      <c r="W35" s="708"/>
    </row>
    <row r="36" spans="1:23" s="1175" customFormat="1" ht="17.100000000000001" customHeight="1">
      <c r="A36" s="710">
        <v>6</v>
      </c>
      <c r="C36" s="290"/>
      <c r="D36" s="1245">
        <v>4</v>
      </c>
      <c r="E36" s="1247" t="s">
        <v>584</v>
      </c>
      <c r="F36" s="1251" t="s">
        <v>1688</v>
      </c>
      <c r="G36" s="1254" t="s">
        <v>83</v>
      </c>
      <c r="H36" s="1245"/>
      <c r="I36" s="1245">
        <v>1</v>
      </c>
      <c r="J36" s="1256" t="s">
        <v>2380</v>
      </c>
      <c r="K36" s="1259" t="s">
        <v>82</v>
      </c>
      <c r="L36" s="1260"/>
      <c r="M36" s="1260" t="s">
        <v>91</v>
      </c>
      <c r="N36" s="1262" t="s">
        <v>2373</v>
      </c>
      <c r="O36" s="1259" t="s">
        <v>83</v>
      </c>
      <c r="P36" s="1260"/>
      <c r="Q36" s="1260" t="s">
        <v>91</v>
      </c>
      <c r="R36" s="1261"/>
      <c r="S36" s="1259" t="s">
        <v>83</v>
      </c>
      <c r="T36" s="1028"/>
      <c r="U36" s="1028" t="s">
        <v>91</v>
      </c>
      <c r="V36" s="1199"/>
      <c r="W36" s="288"/>
    </row>
    <row r="37" spans="1:23" s="1175" customFormat="1" ht="17.100000000000001" customHeight="1">
      <c r="A37" s="710"/>
      <c r="C37" s="709"/>
      <c r="D37" s="1245"/>
      <c r="E37" s="1248"/>
      <c r="F37" s="1252"/>
      <c r="G37" s="1254"/>
      <c r="H37" s="1245"/>
      <c r="I37" s="1245"/>
      <c r="J37" s="1257"/>
      <c r="K37" s="1259"/>
      <c r="L37" s="1260"/>
      <c r="M37" s="1260"/>
      <c r="N37" s="1262"/>
      <c r="O37" s="1259"/>
      <c r="P37" s="1260"/>
      <c r="Q37" s="1260"/>
      <c r="R37" s="1261"/>
      <c r="S37" s="1259"/>
      <c r="T37" s="1030"/>
      <c r="U37" s="706"/>
      <c r="V37" s="707"/>
      <c r="W37" s="708"/>
    </row>
    <row r="38" spans="1:23" s="1175" customFormat="1" ht="17.100000000000001" customHeight="1">
      <c r="A38" s="710"/>
      <c r="C38" s="709"/>
      <c r="D38" s="1246"/>
      <c r="E38" s="1249"/>
      <c r="F38" s="1252"/>
      <c r="G38" s="1255"/>
      <c r="H38" s="1246"/>
      <c r="I38" s="1246"/>
      <c r="J38" s="1257"/>
      <c r="K38" s="1255"/>
      <c r="L38" s="1246"/>
      <c r="M38" s="1246"/>
      <c r="N38" s="1261"/>
      <c r="O38" s="1255"/>
      <c r="P38" s="1179"/>
      <c r="Q38" s="706"/>
      <c r="R38" s="707"/>
      <c r="S38" s="703"/>
      <c r="T38" s="703"/>
      <c r="U38" s="703"/>
      <c r="V38" s="703"/>
      <c r="W38" s="708"/>
    </row>
    <row r="39" spans="1:23" s="1175" customFormat="1" ht="15" customHeight="1">
      <c r="A39" s="710"/>
      <c r="C39" s="709"/>
      <c r="D39" s="1246"/>
      <c r="E39" s="1249"/>
      <c r="F39" s="1252"/>
      <c r="G39" s="1255"/>
      <c r="H39" s="1246"/>
      <c r="I39" s="1246"/>
      <c r="J39" s="1258"/>
      <c r="K39" s="1255"/>
      <c r="L39" s="706"/>
      <c r="M39" s="707"/>
      <c r="N39" s="707"/>
      <c r="O39" s="707"/>
      <c r="P39" s="707"/>
      <c r="Q39" s="707"/>
      <c r="R39" s="707"/>
      <c r="S39" s="703"/>
      <c r="T39" s="703"/>
      <c r="U39" s="703"/>
      <c r="V39" s="703"/>
      <c r="W39" s="708"/>
    </row>
    <row r="40" spans="1:23" s="1175" customFormat="1" ht="15" customHeight="1">
      <c r="A40" s="710"/>
      <c r="C40" s="709"/>
      <c r="D40" s="1246"/>
      <c r="E40" s="1250"/>
      <c r="F40" s="1253"/>
      <c r="G40" s="1255"/>
      <c r="H40" s="706"/>
      <c r="I40" s="707"/>
      <c r="J40" s="707"/>
      <c r="K40" s="707"/>
      <c r="L40" s="707"/>
      <c r="M40" s="707"/>
      <c r="N40" s="707"/>
      <c r="O40" s="707"/>
      <c r="P40" s="707"/>
      <c r="Q40" s="707"/>
      <c r="R40" s="707"/>
      <c r="S40" s="703"/>
      <c r="T40" s="703"/>
      <c r="U40" s="703"/>
      <c r="V40" s="703"/>
      <c r="W40" s="708"/>
    </row>
    <row r="41" spans="1:23" ht="17.100000000000001" customHeight="1">
      <c r="D41" s="111"/>
      <c r="E41" s="112"/>
      <c r="F41" s="112"/>
      <c r="G41" s="112"/>
      <c r="H41" s="112"/>
      <c r="I41" s="112"/>
      <c r="J41" s="112"/>
      <c r="K41" s="112"/>
      <c r="L41" s="112"/>
      <c r="M41" s="112"/>
      <c r="N41" s="112"/>
      <c r="O41" s="112"/>
      <c r="P41" s="112"/>
      <c r="Q41" s="112"/>
      <c r="R41" s="112"/>
      <c r="S41" s="510"/>
      <c r="T41" s="510"/>
      <c r="U41" s="510"/>
      <c r="V41" s="510"/>
      <c r="W41" s="113"/>
    </row>
    <row r="42" spans="1:23" ht="3" customHeight="1"/>
    <row r="43" spans="1:23" ht="11.25" hidden="1" customHeight="1"/>
    <row r="44" spans="1:23" ht="0.95" customHeight="1"/>
    <row r="45" spans="1:23" ht="23.25" customHeight="1"/>
    <row r="46" spans="1:23" ht="3" customHeight="1"/>
    <row r="47" spans="1:23" ht="17.100000000000001" customHeight="1">
      <c r="E47" s="1274" t="s">
        <v>643</v>
      </c>
      <c r="F47" s="1274"/>
      <c r="G47" s="1274"/>
      <c r="H47" s="1274"/>
      <c r="I47" s="1274"/>
      <c r="J47" s="1274"/>
      <c r="K47" s="1274"/>
      <c r="L47" s="1274"/>
      <c r="M47" s="1274"/>
      <c r="N47" s="1274"/>
      <c r="O47" s="1274"/>
      <c r="P47" s="1274"/>
      <c r="Q47" s="1274"/>
      <c r="R47" s="1274"/>
      <c r="S47" s="1274"/>
      <c r="T47" s="1274"/>
      <c r="U47" s="1274"/>
      <c r="V47" s="1274"/>
      <c r="W47" s="1274"/>
    </row>
    <row r="48" spans="1:23" ht="36.950000000000003" customHeight="1">
      <c r="E48" s="1275" t="s">
        <v>645</v>
      </c>
      <c r="F48" s="1276"/>
      <c r="G48" s="1276"/>
      <c r="H48" s="1276"/>
      <c r="I48" s="1276"/>
      <c r="J48" s="1276"/>
      <c r="K48" s="1276"/>
      <c r="L48" s="1276"/>
      <c r="M48" s="1276"/>
      <c r="N48" s="1276"/>
      <c r="O48" s="1276"/>
      <c r="P48" s="1276"/>
      <c r="Q48" s="1276"/>
      <c r="R48" s="1276"/>
      <c r="S48" s="1276"/>
      <c r="T48" s="1276"/>
      <c r="U48" s="1276"/>
      <c r="V48" s="1276"/>
      <c r="W48" s="1276"/>
    </row>
    <row r="49" spans="5:23" ht="17.100000000000001" customHeight="1">
      <c r="E49" s="1275" t="s">
        <v>646</v>
      </c>
      <c r="F49" s="1276"/>
      <c r="G49" s="1276"/>
      <c r="H49" s="1276"/>
      <c r="I49" s="1276"/>
      <c r="J49" s="1276"/>
      <c r="K49" s="1276"/>
      <c r="L49" s="1276"/>
      <c r="M49" s="1276"/>
      <c r="N49" s="1276"/>
      <c r="O49" s="1276"/>
      <c r="P49" s="1276"/>
      <c r="Q49" s="1276"/>
      <c r="R49" s="1276"/>
      <c r="S49" s="1276"/>
      <c r="T49" s="1276"/>
      <c r="U49" s="1276"/>
      <c r="V49" s="1276"/>
      <c r="W49" s="1276"/>
    </row>
    <row r="50" spans="5:23" ht="27" customHeight="1">
      <c r="E50" s="1275" t="s">
        <v>647</v>
      </c>
      <c r="F50" s="1276"/>
      <c r="G50" s="1276"/>
      <c r="H50" s="1276"/>
      <c r="I50" s="1276"/>
      <c r="J50" s="1276"/>
      <c r="K50" s="1276"/>
      <c r="L50" s="1276"/>
      <c r="M50" s="1276"/>
      <c r="N50" s="1276"/>
      <c r="O50" s="1276"/>
      <c r="P50" s="1276"/>
      <c r="Q50" s="1276"/>
      <c r="R50" s="1276"/>
      <c r="S50" s="1276"/>
      <c r="T50" s="1276"/>
      <c r="U50" s="1276"/>
      <c r="V50" s="1276"/>
      <c r="W50" s="1276"/>
    </row>
    <row r="51" spans="5:23" ht="17.100000000000001" customHeight="1">
      <c r="E51" s="1275" t="s">
        <v>648</v>
      </c>
      <c r="F51" s="1276"/>
      <c r="G51" s="1276"/>
      <c r="H51" s="1276"/>
      <c r="I51" s="1276"/>
      <c r="J51" s="1276"/>
      <c r="K51" s="1276"/>
      <c r="L51" s="1276"/>
      <c r="M51" s="1276"/>
      <c r="N51" s="1276"/>
      <c r="O51" s="1276"/>
      <c r="P51" s="1276"/>
      <c r="Q51" s="1276"/>
      <c r="R51" s="1276"/>
      <c r="S51" s="1276"/>
      <c r="T51" s="1276"/>
      <c r="U51" s="1276"/>
      <c r="V51" s="1276"/>
      <c r="W51" s="1276"/>
    </row>
    <row r="52" spans="5:23" ht="15" customHeight="1">
      <c r="E52" s="744"/>
      <c r="F52" s="210"/>
      <c r="G52" s="210"/>
      <c r="H52" s="210"/>
      <c r="I52" s="210"/>
      <c r="J52" s="210"/>
      <c r="K52" s="210"/>
      <c r="L52" s="210"/>
      <c r="M52" s="210"/>
      <c r="N52" s="210"/>
      <c r="O52" s="210"/>
      <c r="P52" s="210"/>
      <c r="Q52" s="210"/>
      <c r="R52" s="210"/>
      <c r="S52" s="210"/>
      <c r="T52" s="210"/>
      <c r="U52" s="210"/>
      <c r="V52" s="210"/>
      <c r="W52" s="210"/>
    </row>
    <row r="53" spans="5:23" ht="15" customHeight="1">
      <c r="E53" s="1274" t="s">
        <v>644</v>
      </c>
      <c r="F53" s="1274"/>
      <c r="G53" s="1274"/>
      <c r="H53" s="1274"/>
      <c r="I53" s="1274"/>
      <c r="J53" s="1274"/>
      <c r="K53" s="1274"/>
      <c r="L53" s="1274"/>
      <c r="M53" s="1274"/>
      <c r="N53" s="1274"/>
      <c r="O53" s="1274"/>
      <c r="P53" s="1274"/>
      <c r="Q53" s="1274"/>
      <c r="R53" s="1274"/>
      <c r="S53" s="1274"/>
      <c r="T53" s="1274"/>
      <c r="U53" s="1274"/>
      <c r="V53" s="1274"/>
      <c r="W53" s="1274"/>
    </row>
    <row r="54" spans="5:23" ht="17.100000000000001" customHeight="1">
      <c r="E54" s="1275" t="s">
        <v>649</v>
      </c>
      <c r="F54" s="1276"/>
      <c r="G54" s="1276"/>
      <c r="H54" s="1276"/>
      <c r="I54" s="1276"/>
      <c r="J54" s="1276"/>
      <c r="K54" s="1276"/>
      <c r="L54" s="1276"/>
      <c r="M54" s="1276"/>
      <c r="N54" s="1276"/>
      <c r="O54" s="1276"/>
      <c r="P54" s="1276"/>
      <c r="Q54" s="1276"/>
      <c r="R54" s="1276"/>
      <c r="S54" s="1276"/>
      <c r="T54" s="1276"/>
      <c r="U54" s="1276"/>
      <c r="V54" s="1276"/>
      <c r="W54" s="1276"/>
    </row>
    <row r="55" spans="5:23" ht="17.100000000000001" customHeight="1">
      <c r="E55" s="1275" t="s">
        <v>650</v>
      </c>
      <c r="F55" s="1276"/>
      <c r="G55" s="1276"/>
      <c r="H55" s="1276"/>
      <c r="I55" s="1276"/>
      <c r="J55" s="1276"/>
      <c r="K55" s="1276"/>
      <c r="L55" s="1276"/>
      <c r="M55" s="1276"/>
      <c r="N55" s="1276"/>
      <c r="O55" s="1276"/>
      <c r="P55" s="1276"/>
      <c r="Q55" s="1276"/>
      <c r="R55" s="1276"/>
      <c r="S55" s="1276"/>
      <c r="T55" s="1276"/>
      <c r="U55" s="1276"/>
      <c r="V55" s="1276"/>
      <c r="W55" s="1276"/>
    </row>
  </sheetData>
  <sheetProtection password="FA9C" sheet="1" objects="1" scenarios="1" formatColumns="0" formatRows="0"/>
  <dataConsolidate leftLabels="1"/>
  <mergeCells count="101">
    <mergeCell ref="E53:W53"/>
    <mergeCell ref="E54:W54"/>
    <mergeCell ref="E55:W55"/>
    <mergeCell ref="E47:W47"/>
    <mergeCell ref="E48:W48"/>
    <mergeCell ref="E49:W49"/>
    <mergeCell ref="E50:W50"/>
    <mergeCell ref="L19:M19"/>
    <mergeCell ref="E51:W51"/>
    <mergeCell ref="P19:Q19"/>
    <mergeCell ref="G21:G25"/>
    <mergeCell ref="H21:H24"/>
    <mergeCell ref="M26:M28"/>
    <mergeCell ref="N26:N28"/>
    <mergeCell ref="O26:O28"/>
    <mergeCell ref="P36:P37"/>
    <mergeCell ref="Q36:Q37"/>
    <mergeCell ref="R36:R37"/>
    <mergeCell ref="S36:S37"/>
    <mergeCell ref="M36:M38"/>
    <mergeCell ref="N36:N38"/>
    <mergeCell ref="O36:O38"/>
    <mergeCell ref="I21:I24"/>
    <mergeCell ref="J21:J24"/>
    <mergeCell ref="H19:I19"/>
    <mergeCell ref="P21:P22"/>
    <mergeCell ref="Q21:Q22"/>
    <mergeCell ref="R21:R22"/>
    <mergeCell ref="S21:S22"/>
    <mergeCell ref="K21:K24"/>
    <mergeCell ref="L21:L23"/>
    <mergeCell ref="M21:M23"/>
    <mergeCell ref="N21:N23"/>
    <mergeCell ref="O21:O23"/>
    <mergeCell ref="G8:J8"/>
    <mergeCell ref="J17:J18"/>
    <mergeCell ref="W17:W18"/>
    <mergeCell ref="O17:R17"/>
    <mergeCell ref="K17:N17"/>
    <mergeCell ref="T19:U19"/>
    <mergeCell ref="S17:V17"/>
    <mergeCell ref="T18:U18"/>
    <mergeCell ref="L18:M18"/>
    <mergeCell ref="P18:Q18"/>
    <mergeCell ref="E26:E30"/>
    <mergeCell ref="F26:F30"/>
    <mergeCell ref="G26:G30"/>
    <mergeCell ref="H26:H29"/>
    <mergeCell ref="I26:I29"/>
    <mergeCell ref="J26:J29"/>
    <mergeCell ref="K26:K29"/>
    <mergeCell ref="L26:L28"/>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P26:P27"/>
    <mergeCell ref="Q26:Q27"/>
    <mergeCell ref="R26:R27"/>
    <mergeCell ref="S26:S27"/>
    <mergeCell ref="D31:D35"/>
    <mergeCell ref="E31:E35"/>
    <mergeCell ref="F31:F35"/>
    <mergeCell ref="G31:G35"/>
    <mergeCell ref="H31:H34"/>
    <mergeCell ref="I31:I34"/>
    <mergeCell ref="J31:J34"/>
    <mergeCell ref="K31:K34"/>
    <mergeCell ref="L31:L33"/>
    <mergeCell ref="M31:M33"/>
    <mergeCell ref="N31:N33"/>
    <mergeCell ref="O31:O33"/>
    <mergeCell ref="P31:P32"/>
    <mergeCell ref="Q31:Q32"/>
    <mergeCell ref="R31:R32"/>
    <mergeCell ref="S31:S32"/>
    <mergeCell ref="D26:D30"/>
    <mergeCell ref="D36:D40"/>
    <mergeCell ref="E36:E40"/>
    <mergeCell ref="F36:F40"/>
    <mergeCell ref="G36:G40"/>
    <mergeCell ref="H36:H39"/>
    <mergeCell ref="I36:I39"/>
    <mergeCell ref="J36:J39"/>
    <mergeCell ref="K36:K39"/>
    <mergeCell ref="L36:L38"/>
  </mergeCells>
  <phoneticPr fontId="9" type="noConversion"/>
  <dataValidations xWindow="622" yWindow="221" count="6">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G36:G37 K36:K37 O36:O37 S36:S3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N36:N38">
      <formula1>DESCRIPTION_TERRITORY</formula1>
    </dataValidation>
    <dataValidation allowBlank="1" showInputMessage="1" showErrorMessage="1" prompt="Выберите виды деятельности, выполнив двойной щелчок левой кнопки мыши по ячейке." sqref="F31 F21 F26 F36"/>
    <dataValidation type="textLength" operator="lessThanOrEqual" allowBlank="1" showInputMessage="1" showErrorMessage="1" errorTitle="Ошибка" error="Допускается ввод не более 900 символов!" sqref="V21:W21 R21:R22 R36:R37 V26:W26 R26:R27 V31:W31 R31:R32 J21 V36:W36 J31">
      <formula1>900</formula1>
    </dataValidation>
    <dataValidation type="list" showInputMessage="1" showErrorMessage="1" errorTitle="Ошибка" error="Выберите значение из списка" sqref="J26">
      <formula1>name_rates_4_filter</formula1>
    </dataValidation>
    <dataValidation type="textLength" operator="lessThanOrEqual" allowBlank="1" showInputMessage="1" showErrorMessage="1" errorTitle="Ошибка" error="Допускается ввод не более 900 символов!" sqref="J36">
      <formula1>900</formula1>
    </dataValidation>
  </dataValidations>
  <pageMargins left="0.7" right="0.7" top="0.75" bottom="0.75" header="0.3" footer="0.3"/>
  <pageSetup paperSize="9" scale="56" orientation="landscape" horizontalDpi="4294967295" verticalDpi="4294967295"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56"/>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1683</v>
      </c>
      <c r="B1" s="5" t="s">
        <v>1700</v>
      </c>
      <c r="C1" s="5" t="s">
        <v>1701</v>
      </c>
      <c r="D1" s="5" t="s">
        <v>1702</v>
      </c>
      <c r="E1" s="5" t="s">
        <v>1703</v>
      </c>
      <c r="F1" s="5" t="s">
        <v>1704</v>
      </c>
      <c r="G1" s="5" t="s">
        <v>1705</v>
      </c>
      <c r="H1" s="5" t="s">
        <v>1706</v>
      </c>
      <c r="I1" s="5" t="s">
        <v>1707</v>
      </c>
    </row>
    <row r="2" spans="1:10">
      <c r="A2" s="5">
        <v>1</v>
      </c>
      <c r="B2" s="5" t="s">
        <v>1708</v>
      </c>
      <c r="C2" s="5" t="s">
        <v>106</v>
      </c>
      <c r="D2" s="5" t="s">
        <v>1709</v>
      </c>
      <c r="E2" s="5" t="s">
        <v>1710</v>
      </c>
      <c r="F2" s="5" t="s">
        <v>1711</v>
      </c>
      <c r="G2" s="5" t="s">
        <v>1712</v>
      </c>
      <c r="J2" s="5" t="s">
        <v>2364</v>
      </c>
    </row>
    <row r="3" spans="1:10">
      <c r="A3" s="5">
        <v>2</v>
      </c>
      <c r="B3" s="5" t="s">
        <v>1708</v>
      </c>
      <c r="C3" s="5" t="s">
        <v>106</v>
      </c>
      <c r="D3" s="5" t="s">
        <v>1713</v>
      </c>
      <c r="E3" s="5" t="s">
        <v>1714</v>
      </c>
      <c r="F3" s="5" t="s">
        <v>1715</v>
      </c>
      <c r="G3" s="5" t="s">
        <v>1716</v>
      </c>
      <c r="H3" s="5" t="s">
        <v>1717</v>
      </c>
      <c r="J3" s="5" t="s">
        <v>2364</v>
      </c>
    </row>
    <row r="4" spans="1:10">
      <c r="A4" s="5">
        <v>3</v>
      </c>
      <c r="B4" s="5" t="s">
        <v>1708</v>
      </c>
      <c r="C4" s="5" t="s">
        <v>106</v>
      </c>
      <c r="D4" s="5" t="s">
        <v>1718</v>
      </c>
      <c r="E4" s="5" t="s">
        <v>1719</v>
      </c>
      <c r="F4" s="5" t="s">
        <v>1720</v>
      </c>
      <c r="G4" s="5" t="s">
        <v>1716</v>
      </c>
      <c r="J4" s="5" t="s">
        <v>2364</v>
      </c>
    </row>
    <row r="5" spans="1:10">
      <c r="A5" s="5">
        <v>4</v>
      </c>
      <c r="B5" s="5" t="s">
        <v>1708</v>
      </c>
      <c r="C5" s="5" t="s">
        <v>106</v>
      </c>
      <c r="D5" s="5" t="s">
        <v>1721</v>
      </c>
      <c r="E5" s="5" t="s">
        <v>1722</v>
      </c>
      <c r="F5" s="5" t="s">
        <v>1723</v>
      </c>
      <c r="G5" s="5" t="s">
        <v>1724</v>
      </c>
      <c r="J5" s="5" t="s">
        <v>2364</v>
      </c>
    </row>
    <row r="6" spans="1:10">
      <c r="A6" s="5">
        <v>5</v>
      </c>
      <c r="B6" s="5" t="s">
        <v>1708</v>
      </c>
      <c r="C6" s="5" t="s">
        <v>106</v>
      </c>
      <c r="D6" s="5" t="s">
        <v>1725</v>
      </c>
      <c r="E6" s="5" t="s">
        <v>1722</v>
      </c>
      <c r="F6" s="5" t="s">
        <v>1723</v>
      </c>
      <c r="G6" s="5" t="s">
        <v>1726</v>
      </c>
      <c r="H6" s="5" t="s">
        <v>1727</v>
      </c>
      <c r="J6" s="5" t="s">
        <v>2364</v>
      </c>
    </row>
    <row r="7" spans="1:10">
      <c r="A7" s="5">
        <v>6</v>
      </c>
      <c r="B7" s="5" t="s">
        <v>1708</v>
      </c>
      <c r="C7" s="5" t="s">
        <v>106</v>
      </c>
      <c r="D7" s="5" t="s">
        <v>1728</v>
      </c>
      <c r="E7" s="5" t="s">
        <v>1729</v>
      </c>
      <c r="F7" s="5" t="s">
        <v>1730</v>
      </c>
      <c r="G7" s="5" t="s">
        <v>1731</v>
      </c>
      <c r="H7" s="5" t="s">
        <v>1732</v>
      </c>
      <c r="J7" s="5" t="s">
        <v>2364</v>
      </c>
    </row>
    <row r="8" spans="1:10">
      <c r="A8" s="5">
        <v>7</v>
      </c>
      <c r="B8" s="5" t="s">
        <v>1708</v>
      </c>
      <c r="C8" s="5" t="s">
        <v>106</v>
      </c>
      <c r="D8" s="5" t="s">
        <v>1733</v>
      </c>
      <c r="E8" s="5" t="s">
        <v>1734</v>
      </c>
      <c r="F8" s="5" t="s">
        <v>1735</v>
      </c>
      <c r="G8" s="5" t="s">
        <v>1736</v>
      </c>
      <c r="H8" s="5" t="s">
        <v>1737</v>
      </c>
      <c r="J8" s="5" t="s">
        <v>2364</v>
      </c>
    </row>
    <row r="9" spans="1:10">
      <c r="A9" s="5">
        <v>8</v>
      </c>
      <c r="B9" s="5" t="s">
        <v>1708</v>
      </c>
      <c r="C9" s="5" t="s">
        <v>106</v>
      </c>
      <c r="D9" s="5" t="s">
        <v>1738</v>
      </c>
      <c r="E9" s="5" t="s">
        <v>1739</v>
      </c>
      <c r="F9" s="5" t="s">
        <v>1740</v>
      </c>
      <c r="G9" s="5" t="s">
        <v>1741</v>
      </c>
      <c r="H9" s="5" t="s">
        <v>1742</v>
      </c>
      <c r="J9" s="5" t="s">
        <v>2364</v>
      </c>
    </row>
    <row r="10" spans="1:10">
      <c r="A10" s="5">
        <v>9</v>
      </c>
      <c r="B10" s="5" t="s">
        <v>1708</v>
      </c>
      <c r="C10" s="5" t="s">
        <v>106</v>
      </c>
      <c r="D10" s="5" t="s">
        <v>1743</v>
      </c>
      <c r="E10" s="5" t="s">
        <v>1744</v>
      </c>
      <c r="F10" s="5" t="s">
        <v>1745</v>
      </c>
      <c r="G10" s="5" t="s">
        <v>1746</v>
      </c>
      <c r="H10" s="5" t="s">
        <v>1747</v>
      </c>
      <c r="J10" s="5" t="s">
        <v>2364</v>
      </c>
    </row>
    <row r="11" spans="1:10">
      <c r="A11" s="5">
        <v>10</v>
      </c>
      <c r="B11" s="5" t="s">
        <v>1708</v>
      </c>
      <c r="C11" s="5" t="s">
        <v>106</v>
      </c>
      <c r="D11" s="5" t="s">
        <v>1748</v>
      </c>
      <c r="E11" s="5" t="s">
        <v>1749</v>
      </c>
      <c r="F11" s="5" t="s">
        <v>1750</v>
      </c>
      <c r="G11" s="5" t="s">
        <v>1751</v>
      </c>
      <c r="J11" s="5" t="s">
        <v>2364</v>
      </c>
    </row>
    <row r="12" spans="1:10">
      <c r="A12" s="5">
        <v>11</v>
      </c>
      <c r="B12" s="5" t="s">
        <v>1708</v>
      </c>
      <c r="C12" s="5" t="s">
        <v>106</v>
      </c>
      <c r="D12" s="5" t="s">
        <v>1752</v>
      </c>
      <c r="E12" s="5" t="s">
        <v>1753</v>
      </c>
      <c r="F12" s="5" t="s">
        <v>1754</v>
      </c>
      <c r="G12" s="5" t="s">
        <v>1755</v>
      </c>
      <c r="H12" s="5" t="s">
        <v>1756</v>
      </c>
      <c r="J12" s="5" t="s">
        <v>2364</v>
      </c>
    </row>
    <row r="13" spans="1:10">
      <c r="A13" s="5">
        <v>12</v>
      </c>
      <c r="B13" s="5" t="s">
        <v>1708</v>
      </c>
      <c r="C13" s="5" t="s">
        <v>106</v>
      </c>
      <c r="D13" s="5" t="s">
        <v>1757</v>
      </c>
      <c r="E13" s="5" t="s">
        <v>1758</v>
      </c>
      <c r="F13" s="5" t="s">
        <v>1759</v>
      </c>
      <c r="G13" s="5" t="s">
        <v>1712</v>
      </c>
      <c r="H13" s="5" t="s">
        <v>1760</v>
      </c>
      <c r="J13" s="5" t="s">
        <v>2364</v>
      </c>
    </row>
    <row r="14" spans="1:10">
      <c r="A14" s="5">
        <v>13</v>
      </c>
      <c r="B14" s="5" t="s">
        <v>1708</v>
      </c>
      <c r="C14" s="5" t="s">
        <v>106</v>
      </c>
      <c r="D14" s="5" t="s">
        <v>1761</v>
      </c>
      <c r="E14" s="5" t="s">
        <v>1762</v>
      </c>
      <c r="F14" s="5" t="s">
        <v>1763</v>
      </c>
      <c r="G14" s="5" t="s">
        <v>1712</v>
      </c>
      <c r="J14" s="5" t="s">
        <v>2364</v>
      </c>
    </row>
    <row r="15" spans="1:10">
      <c r="A15" s="5">
        <v>14</v>
      </c>
      <c r="B15" s="5" t="s">
        <v>1708</v>
      </c>
      <c r="C15" s="5" t="s">
        <v>106</v>
      </c>
      <c r="D15" s="5" t="s">
        <v>1764</v>
      </c>
      <c r="E15" s="5" t="s">
        <v>1765</v>
      </c>
      <c r="F15" s="5" t="s">
        <v>1766</v>
      </c>
      <c r="G15" s="5" t="s">
        <v>1767</v>
      </c>
      <c r="H15" s="5" t="s">
        <v>1768</v>
      </c>
      <c r="J15" s="5" t="s">
        <v>2364</v>
      </c>
    </row>
    <row r="16" spans="1:10">
      <c r="A16" s="5">
        <v>15</v>
      </c>
      <c r="B16" s="5" t="s">
        <v>1708</v>
      </c>
      <c r="C16" s="5" t="s">
        <v>106</v>
      </c>
      <c r="D16" s="5" t="s">
        <v>1769</v>
      </c>
      <c r="E16" s="5" t="s">
        <v>1770</v>
      </c>
      <c r="F16" s="5" t="s">
        <v>1771</v>
      </c>
      <c r="G16" s="5" t="s">
        <v>1736</v>
      </c>
      <c r="H16" s="5" t="s">
        <v>1772</v>
      </c>
      <c r="J16" s="5" t="s">
        <v>2364</v>
      </c>
    </row>
    <row r="17" spans="1:10">
      <c r="A17" s="5">
        <v>16</v>
      </c>
      <c r="B17" s="5" t="s">
        <v>1708</v>
      </c>
      <c r="C17" s="5" t="s">
        <v>106</v>
      </c>
      <c r="D17" s="5" t="s">
        <v>1773</v>
      </c>
      <c r="E17" s="5" t="s">
        <v>1774</v>
      </c>
      <c r="F17" s="5" t="s">
        <v>1775</v>
      </c>
      <c r="G17" s="5" t="s">
        <v>1776</v>
      </c>
      <c r="J17" s="5" t="s">
        <v>2364</v>
      </c>
    </row>
    <row r="18" spans="1:10">
      <c r="A18" s="5">
        <v>17</v>
      </c>
      <c r="B18" s="5" t="s">
        <v>1708</v>
      </c>
      <c r="C18" s="5" t="s">
        <v>106</v>
      </c>
      <c r="D18" s="5" t="s">
        <v>1777</v>
      </c>
      <c r="E18" s="5" t="s">
        <v>1778</v>
      </c>
      <c r="F18" s="5" t="s">
        <v>1779</v>
      </c>
      <c r="G18" s="5" t="s">
        <v>1780</v>
      </c>
      <c r="H18" s="5" t="s">
        <v>1781</v>
      </c>
      <c r="J18" s="5" t="s">
        <v>2364</v>
      </c>
    </row>
    <row r="19" spans="1:10">
      <c r="A19" s="5">
        <v>18</v>
      </c>
      <c r="B19" s="5" t="s">
        <v>1708</v>
      </c>
      <c r="C19" s="5" t="s">
        <v>106</v>
      </c>
      <c r="D19" s="5" t="s">
        <v>1782</v>
      </c>
      <c r="E19" s="5" t="s">
        <v>1783</v>
      </c>
      <c r="F19" s="5" t="s">
        <v>1784</v>
      </c>
      <c r="G19" s="5" t="s">
        <v>1785</v>
      </c>
      <c r="H19" s="5" t="s">
        <v>1786</v>
      </c>
      <c r="J19" s="5" t="s">
        <v>2364</v>
      </c>
    </row>
    <row r="20" spans="1:10">
      <c r="A20" s="5">
        <v>19</v>
      </c>
      <c r="B20" s="5" t="s">
        <v>1708</v>
      </c>
      <c r="C20" s="5" t="s">
        <v>106</v>
      </c>
      <c r="D20" s="5" t="s">
        <v>1787</v>
      </c>
      <c r="E20" s="5" t="s">
        <v>1788</v>
      </c>
      <c r="F20" s="5" t="s">
        <v>1789</v>
      </c>
      <c r="G20" s="5" t="s">
        <v>1790</v>
      </c>
      <c r="H20" s="5" t="s">
        <v>1791</v>
      </c>
      <c r="J20" s="5" t="s">
        <v>2364</v>
      </c>
    </row>
    <row r="21" spans="1:10">
      <c r="A21" s="5">
        <v>20</v>
      </c>
      <c r="B21" s="5" t="s">
        <v>1708</v>
      </c>
      <c r="C21" s="5" t="s">
        <v>106</v>
      </c>
      <c r="D21" s="5" t="s">
        <v>1792</v>
      </c>
      <c r="E21" s="5" t="s">
        <v>1793</v>
      </c>
      <c r="F21" s="5" t="s">
        <v>1794</v>
      </c>
      <c r="G21" s="5" t="s">
        <v>1795</v>
      </c>
      <c r="H21" s="5" t="s">
        <v>1796</v>
      </c>
      <c r="J21" s="5" t="s">
        <v>2364</v>
      </c>
    </row>
    <row r="22" spans="1:10">
      <c r="A22" s="5">
        <v>21</v>
      </c>
      <c r="B22" s="5" t="s">
        <v>1708</v>
      </c>
      <c r="C22" s="5" t="s">
        <v>106</v>
      </c>
      <c r="D22" s="5" t="s">
        <v>1797</v>
      </c>
      <c r="E22" s="5" t="s">
        <v>1798</v>
      </c>
      <c r="F22" s="5" t="s">
        <v>1799</v>
      </c>
      <c r="G22" s="5" t="s">
        <v>1800</v>
      </c>
      <c r="J22" s="5" t="s">
        <v>2364</v>
      </c>
    </row>
    <row r="23" spans="1:10">
      <c r="A23" s="5">
        <v>22</v>
      </c>
      <c r="B23" s="5" t="s">
        <v>1708</v>
      </c>
      <c r="C23" s="5" t="s">
        <v>106</v>
      </c>
      <c r="D23" s="5" t="s">
        <v>1801</v>
      </c>
      <c r="E23" s="5" t="s">
        <v>1802</v>
      </c>
      <c r="F23" s="5" t="s">
        <v>1803</v>
      </c>
      <c r="G23" s="5" t="s">
        <v>1804</v>
      </c>
      <c r="H23" s="5" t="s">
        <v>1805</v>
      </c>
      <c r="J23" s="5" t="s">
        <v>2364</v>
      </c>
    </row>
    <row r="24" spans="1:10">
      <c r="A24" s="5">
        <v>23</v>
      </c>
      <c r="B24" s="5" t="s">
        <v>1708</v>
      </c>
      <c r="C24" s="5" t="s">
        <v>106</v>
      </c>
      <c r="D24" s="5" t="s">
        <v>1806</v>
      </c>
      <c r="E24" s="5" t="s">
        <v>1807</v>
      </c>
      <c r="F24" s="5" t="s">
        <v>1808</v>
      </c>
      <c r="G24" s="5" t="s">
        <v>1809</v>
      </c>
      <c r="H24" s="5" t="s">
        <v>1810</v>
      </c>
      <c r="J24" s="5" t="s">
        <v>2364</v>
      </c>
    </row>
    <row r="25" spans="1:10">
      <c r="A25" s="5">
        <v>24</v>
      </c>
      <c r="B25" s="5" t="s">
        <v>1708</v>
      </c>
      <c r="C25" s="5" t="s">
        <v>106</v>
      </c>
      <c r="D25" s="5" t="s">
        <v>1811</v>
      </c>
      <c r="E25" s="5" t="s">
        <v>1812</v>
      </c>
      <c r="F25" s="5" t="s">
        <v>1813</v>
      </c>
      <c r="G25" s="5" t="s">
        <v>1814</v>
      </c>
      <c r="H25" s="5" t="s">
        <v>1815</v>
      </c>
      <c r="J25" s="5" t="s">
        <v>2364</v>
      </c>
    </row>
    <row r="26" spans="1:10">
      <c r="A26" s="5">
        <v>25</v>
      </c>
      <c r="B26" s="5" t="s">
        <v>1708</v>
      </c>
      <c r="C26" s="5" t="s">
        <v>106</v>
      </c>
      <c r="D26" s="5" t="s">
        <v>1816</v>
      </c>
      <c r="E26" s="5" t="s">
        <v>1817</v>
      </c>
      <c r="F26" s="5" t="s">
        <v>1818</v>
      </c>
      <c r="G26" s="5" t="s">
        <v>1741</v>
      </c>
      <c r="H26" s="5" t="s">
        <v>1819</v>
      </c>
      <c r="J26" s="5" t="s">
        <v>2364</v>
      </c>
    </row>
    <row r="27" spans="1:10">
      <c r="A27" s="5">
        <v>26</v>
      </c>
      <c r="B27" s="5" t="s">
        <v>1708</v>
      </c>
      <c r="C27" s="5" t="s">
        <v>106</v>
      </c>
      <c r="D27" s="5" t="s">
        <v>1820</v>
      </c>
      <c r="E27" s="5" t="s">
        <v>1821</v>
      </c>
      <c r="F27" s="5" t="s">
        <v>1822</v>
      </c>
      <c r="G27" s="5" t="s">
        <v>1823</v>
      </c>
      <c r="J27" s="5" t="s">
        <v>2364</v>
      </c>
    </row>
    <row r="28" spans="1:10">
      <c r="A28" s="5">
        <v>27</v>
      </c>
      <c r="B28" s="5" t="s">
        <v>1708</v>
      </c>
      <c r="C28" s="5" t="s">
        <v>106</v>
      </c>
      <c r="D28" s="5" t="s">
        <v>1824</v>
      </c>
      <c r="E28" s="5" t="s">
        <v>1825</v>
      </c>
      <c r="F28" s="5" t="s">
        <v>1826</v>
      </c>
      <c r="G28" s="5" t="s">
        <v>1827</v>
      </c>
      <c r="H28" s="5" t="s">
        <v>1828</v>
      </c>
      <c r="J28" s="5" t="s">
        <v>2364</v>
      </c>
    </row>
    <row r="29" spans="1:10">
      <c r="A29" s="5">
        <v>28</v>
      </c>
      <c r="B29" s="5" t="s">
        <v>1708</v>
      </c>
      <c r="C29" s="5" t="s">
        <v>106</v>
      </c>
      <c r="D29" s="5" t="s">
        <v>1829</v>
      </c>
      <c r="E29" s="5" t="s">
        <v>1830</v>
      </c>
      <c r="F29" s="5" t="s">
        <v>1831</v>
      </c>
      <c r="G29" s="5" t="s">
        <v>1832</v>
      </c>
      <c r="H29" s="5" t="s">
        <v>1833</v>
      </c>
      <c r="J29" s="5" t="s">
        <v>2364</v>
      </c>
    </row>
    <row r="30" spans="1:10">
      <c r="A30" s="5">
        <v>29</v>
      </c>
      <c r="B30" s="5" t="s">
        <v>1708</v>
      </c>
      <c r="C30" s="5" t="s">
        <v>106</v>
      </c>
      <c r="D30" s="5" t="s">
        <v>1834</v>
      </c>
      <c r="E30" s="5" t="s">
        <v>1835</v>
      </c>
      <c r="F30" s="5" t="s">
        <v>1836</v>
      </c>
      <c r="G30" s="5" t="s">
        <v>1837</v>
      </c>
      <c r="H30" s="5" t="s">
        <v>1838</v>
      </c>
      <c r="J30" s="5" t="s">
        <v>2364</v>
      </c>
    </row>
    <row r="31" spans="1:10">
      <c r="A31" s="5">
        <v>30</v>
      </c>
      <c r="B31" s="5" t="s">
        <v>1708</v>
      </c>
      <c r="C31" s="5" t="s">
        <v>106</v>
      </c>
      <c r="D31" s="5" t="s">
        <v>1839</v>
      </c>
      <c r="E31" s="5" t="s">
        <v>1840</v>
      </c>
      <c r="F31" s="5" t="s">
        <v>1841</v>
      </c>
      <c r="G31" s="5" t="s">
        <v>1716</v>
      </c>
      <c r="H31" s="5" t="s">
        <v>1842</v>
      </c>
      <c r="J31" s="5" t="s">
        <v>2364</v>
      </c>
    </row>
    <row r="32" spans="1:10">
      <c r="A32" s="5">
        <v>31</v>
      </c>
      <c r="B32" s="5" t="s">
        <v>1708</v>
      </c>
      <c r="C32" s="5" t="s">
        <v>106</v>
      </c>
      <c r="D32" s="5" t="s">
        <v>1843</v>
      </c>
      <c r="E32" s="5" t="s">
        <v>1844</v>
      </c>
      <c r="F32" s="5" t="s">
        <v>1845</v>
      </c>
      <c r="G32" s="5" t="s">
        <v>1716</v>
      </c>
      <c r="J32" s="5" t="s">
        <v>2364</v>
      </c>
    </row>
    <row r="33" spans="1:10">
      <c r="A33" s="5">
        <v>32</v>
      </c>
      <c r="B33" s="5" t="s">
        <v>1708</v>
      </c>
      <c r="C33" s="5" t="s">
        <v>106</v>
      </c>
      <c r="D33" s="5" t="s">
        <v>1846</v>
      </c>
      <c r="E33" s="5" t="s">
        <v>1847</v>
      </c>
      <c r="F33" s="5" t="s">
        <v>1848</v>
      </c>
      <c r="G33" s="5" t="s">
        <v>1849</v>
      </c>
      <c r="H33" s="5" t="s">
        <v>1850</v>
      </c>
      <c r="J33" s="5" t="s">
        <v>2364</v>
      </c>
    </row>
    <row r="34" spans="1:10">
      <c r="A34" s="5">
        <v>33</v>
      </c>
      <c r="B34" s="5" t="s">
        <v>1708</v>
      </c>
      <c r="C34" s="5" t="s">
        <v>106</v>
      </c>
      <c r="D34" s="5" t="s">
        <v>1851</v>
      </c>
      <c r="E34" s="5" t="s">
        <v>1852</v>
      </c>
      <c r="F34" s="5" t="s">
        <v>1853</v>
      </c>
      <c r="G34" s="5" t="s">
        <v>1854</v>
      </c>
      <c r="H34" s="5" t="s">
        <v>1855</v>
      </c>
      <c r="J34" s="5" t="s">
        <v>2364</v>
      </c>
    </row>
    <row r="35" spans="1:10">
      <c r="A35" s="5">
        <v>34</v>
      </c>
      <c r="B35" s="5" t="s">
        <v>1708</v>
      </c>
      <c r="C35" s="5" t="s">
        <v>106</v>
      </c>
      <c r="D35" s="5" t="s">
        <v>1856</v>
      </c>
      <c r="E35" s="5" t="s">
        <v>1857</v>
      </c>
      <c r="F35" s="5" t="s">
        <v>1858</v>
      </c>
      <c r="G35" s="5" t="s">
        <v>1859</v>
      </c>
      <c r="H35" s="5" t="s">
        <v>1860</v>
      </c>
      <c r="J35" s="5" t="s">
        <v>2364</v>
      </c>
    </row>
    <row r="36" spans="1:10">
      <c r="A36" s="5">
        <v>35</v>
      </c>
      <c r="B36" s="5" t="s">
        <v>1708</v>
      </c>
      <c r="C36" s="5" t="s">
        <v>106</v>
      </c>
      <c r="D36" s="5" t="s">
        <v>1861</v>
      </c>
      <c r="E36" s="5" t="s">
        <v>1862</v>
      </c>
      <c r="F36" s="5" t="s">
        <v>1863</v>
      </c>
      <c r="G36" s="5" t="s">
        <v>1859</v>
      </c>
      <c r="H36" s="5" t="s">
        <v>1864</v>
      </c>
      <c r="J36" s="5" t="s">
        <v>2364</v>
      </c>
    </row>
    <row r="37" spans="1:10">
      <c r="A37" s="5">
        <v>36</v>
      </c>
      <c r="B37" s="5" t="s">
        <v>1708</v>
      </c>
      <c r="C37" s="5" t="s">
        <v>106</v>
      </c>
      <c r="D37" s="5" t="s">
        <v>1865</v>
      </c>
      <c r="E37" s="5" t="s">
        <v>1866</v>
      </c>
      <c r="F37" s="5" t="s">
        <v>1867</v>
      </c>
      <c r="G37" s="5" t="s">
        <v>1859</v>
      </c>
      <c r="H37" s="5" t="s">
        <v>1868</v>
      </c>
      <c r="J37" s="5" t="s">
        <v>2364</v>
      </c>
    </row>
    <row r="38" spans="1:10">
      <c r="A38" s="5">
        <v>37</v>
      </c>
      <c r="B38" s="5" t="s">
        <v>1708</v>
      </c>
      <c r="C38" s="5" t="s">
        <v>106</v>
      </c>
      <c r="D38" s="5" t="s">
        <v>1869</v>
      </c>
      <c r="E38" s="5" t="s">
        <v>1870</v>
      </c>
      <c r="F38" s="5" t="s">
        <v>1871</v>
      </c>
      <c r="G38" s="5" t="s">
        <v>1872</v>
      </c>
      <c r="H38" s="5" t="s">
        <v>1873</v>
      </c>
      <c r="J38" s="5" t="s">
        <v>2364</v>
      </c>
    </row>
    <row r="39" spans="1:10">
      <c r="A39" s="5">
        <v>38</v>
      </c>
      <c r="B39" s="5" t="s">
        <v>1708</v>
      </c>
      <c r="C39" s="5" t="s">
        <v>106</v>
      </c>
      <c r="D39" s="5" t="s">
        <v>1874</v>
      </c>
      <c r="E39" s="5" t="s">
        <v>1875</v>
      </c>
      <c r="F39" s="5" t="s">
        <v>1876</v>
      </c>
      <c r="G39" s="5" t="s">
        <v>1859</v>
      </c>
      <c r="H39" s="5" t="s">
        <v>1877</v>
      </c>
      <c r="J39" s="5" t="s">
        <v>2364</v>
      </c>
    </row>
    <row r="40" spans="1:10">
      <c r="A40" s="5">
        <v>39</v>
      </c>
      <c r="B40" s="5" t="s">
        <v>1708</v>
      </c>
      <c r="C40" s="5" t="s">
        <v>106</v>
      </c>
      <c r="D40" s="5" t="s">
        <v>1878</v>
      </c>
      <c r="E40" s="5" t="s">
        <v>1879</v>
      </c>
      <c r="F40" s="5" t="s">
        <v>1880</v>
      </c>
      <c r="G40" s="5" t="s">
        <v>1881</v>
      </c>
      <c r="H40" s="5" t="s">
        <v>1882</v>
      </c>
      <c r="J40" s="5" t="s">
        <v>2364</v>
      </c>
    </row>
    <row r="41" spans="1:10">
      <c r="A41" s="5">
        <v>40</v>
      </c>
      <c r="B41" s="5" t="s">
        <v>1708</v>
      </c>
      <c r="C41" s="5" t="s">
        <v>106</v>
      </c>
      <c r="D41" s="5" t="s">
        <v>1883</v>
      </c>
      <c r="E41" s="5" t="s">
        <v>1884</v>
      </c>
      <c r="F41" s="5" t="s">
        <v>1885</v>
      </c>
      <c r="G41" s="5" t="s">
        <v>1790</v>
      </c>
      <c r="H41" s="5" t="s">
        <v>1886</v>
      </c>
      <c r="J41" s="5" t="s">
        <v>2364</v>
      </c>
    </row>
    <row r="42" spans="1:10">
      <c r="A42" s="5">
        <v>41</v>
      </c>
      <c r="B42" s="5" t="s">
        <v>1708</v>
      </c>
      <c r="C42" s="5" t="s">
        <v>106</v>
      </c>
      <c r="D42" s="5" t="s">
        <v>1887</v>
      </c>
      <c r="E42" s="5" t="s">
        <v>1888</v>
      </c>
      <c r="F42" s="5" t="s">
        <v>1889</v>
      </c>
      <c r="G42" s="5" t="s">
        <v>1890</v>
      </c>
      <c r="H42" s="5" t="s">
        <v>1891</v>
      </c>
      <c r="J42" s="5" t="s">
        <v>2364</v>
      </c>
    </row>
    <row r="43" spans="1:10">
      <c r="A43" s="5">
        <v>42</v>
      </c>
      <c r="B43" s="5" t="s">
        <v>1708</v>
      </c>
      <c r="C43" s="5" t="s">
        <v>106</v>
      </c>
      <c r="D43" s="5" t="s">
        <v>1892</v>
      </c>
      <c r="E43" s="5" t="s">
        <v>1893</v>
      </c>
      <c r="F43" s="5" t="s">
        <v>1894</v>
      </c>
      <c r="G43" s="5" t="s">
        <v>1895</v>
      </c>
      <c r="H43" s="5" t="s">
        <v>1896</v>
      </c>
      <c r="J43" s="5" t="s">
        <v>2364</v>
      </c>
    </row>
    <row r="44" spans="1:10">
      <c r="A44" s="5">
        <v>43</v>
      </c>
      <c r="B44" s="5" t="s">
        <v>1708</v>
      </c>
      <c r="C44" s="5" t="s">
        <v>106</v>
      </c>
      <c r="D44" s="5" t="s">
        <v>1897</v>
      </c>
      <c r="E44" s="5" t="s">
        <v>1898</v>
      </c>
      <c r="F44" s="5" t="s">
        <v>1899</v>
      </c>
      <c r="G44" s="5" t="s">
        <v>1809</v>
      </c>
      <c r="H44" s="5" t="s">
        <v>1886</v>
      </c>
      <c r="J44" s="5" t="s">
        <v>2364</v>
      </c>
    </row>
    <row r="45" spans="1:10">
      <c r="A45" s="5">
        <v>44</v>
      </c>
      <c r="B45" s="5" t="s">
        <v>1708</v>
      </c>
      <c r="C45" s="5" t="s">
        <v>106</v>
      </c>
      <c r="D45" s="5" t="s">
        <v>1900</v>
      </c>
      <c r="E45" s="5" t="s">
        <v>1901</v>
      </c>
      <c r="F45" s="5" t="s">
        <v>1902</v>
      </c>
      <c r="G45" s="5" t="s">
        <v>1776</v>
      </c>
      <c r="H45" s="5" t="s">
        <v>1903</v>
      </c>
      <c r="J45" s="5" t="s">
        <v>2364</v>
      </c>
    </row>
    <row r="46" spans="1:10">
      <c r="A46" s="5">
        <v>45</v>
      </c>
      <c r="B46" s="5" t="s">
        <v>1708</v>
      </c>
      <c r="C46" s="5" t="s">
        <v>106</v>
      </c>
      <c r="D46" s="5" t="s">
        <v>1904</v>
      </c>
      <c r="E46" s="5" t="s">
        <v>1905</v>
      </c>
      <c r="F46" s="5" t="s">
        <v>1906</v>
      </c>
      <c r="G46" s="5" t="s">
        <v>1907</v>
      </c>
      <c r="H46" s="5" t="s">
        <v>1908</v>
      </c>
      <c r="J46" s="5" t="s">
        <v>2364</v>
      </c>
    </row>
    <row r="47" spans="1:10">
      <c r="A47" s="5">
        <v>46</v>
      </c>
      <c r="B47" s="5" t="s">
        <v>1708</v>
      </c>
      <c r="C47" s="5" t="s">
        <v>106</v>
      </c>
      <c r="D47" s="5" t="s">
        <v>1909</v>
      </c>
      <c r="E47" s="5" t="s">
        <v>1910</v>
      </c>
      <c r="F47" s="5" t="s">
        <v>1911</v>
      </c>
      <c r="G47" s="5" t="s">
        <v>1814</v>
      </c>
      <c r="H47" s="5" t="s">
        <v>1912</v>
      </c>
      <c r="J47" s="5" t="s">
        <v>2364</v>
      </c>
    </row>
    <row r="48" spans="1:10">
      <c r="A48" s="5">
        <v>47</v>
      </c>
      <c r="B48" s="5" t="s">
        <v>1708</v>
      </c>
      <c r="C48" s="5" t="s">
        <v>106</v>
      </c>
      <c r="D48" s="5" t="s">
        <v>1913</v>
      </c>
      <c r="E48" s="5" t="s">
        <v>1914</v>
      </c>
      <c r="F48" s="5" t="s">
        <v>1915</v>
      </c>
      <c r="G48" s="5" t="s">
        <v>1890</v>
      </c>
      <c r="H48" s="5" t="s">
        <v>1916</v>
      </c>
      <c r="J48" s="5" t="s">
        <v>2364</v>
      </c>
    </row>
    <row r="49" spans="1:10">
      <c r="A49" s="5">
        <v>48</v>
      </c>
      <c r="B49" s="5" t="s">
        <v>1708</v>
      </c>
      <c r="C49" s="5" t="s">
        <v>106</v>
      </c>
      <c r="D49" s="5" t="s">
        <v>1917</v>
      </c>
      <c r="E49" s="5" t="s">
        <v>1918</v>
      </c>
      <c r="F49" s="5" t="s">
        <v>1919</v>
      </c>
      <c r="G49" s="5" t="s">
        <v>1809</v>
      </c>
      <c r="H49" s="5" t="s">
        <v>1920</v>
      </c>
      <c r="J49" s="5" t="s">
        <v>2364</v>
      </c>
    </row>
    <row r="50" spans="1:10">
      <c r="A50" s="5">
        <v>49</v>
      </c>
      <c r="B50" s="5" t="s">
        <v>1708</v>
      </c>
      <c r="C50" s="5" t="s">
        <v>106</v>
      </c>
      <c r="D50" s="5" t="s">
        <v>1921</v>
      </c>
      <c r="E50" s="5" t="s">
        <v>1922</v>
      </c>
      <c r="F50" s="5" t="s">
        <v>1923</v>
      </c>
      <c r="G50" s="5" t="s">
        <v>1924</v>
      </c>
      <c r="H50" s="5" t="s">
        <v>1925</v>
      </c>
      <c r="J50" s="5" t="s">
        <v>2364</v>
      </c>
    </row>
    <row r="51" spans="1:10">
      <c r="A51" s="5">
        <v>50</v>
      </c>
      <c r="B51" s="5" t="s">
        <v>1708</v>
      </c>
      <c r="C51" s="5" t="s">
        <v>106</v>
      </c>
      <c r="D51" s="5" t="s">
        <v>1926</v>
      </c>
      <c r="E51" s="5" t="s">
        <v>1927</v>
      </c>
      <c r="F51" s="5" t="s">
        <v>1928</v>
      </c>
      <c r="G51" s="5" t="s">
        <v>1827</v>
      </c>
      <c r="H51" s="5" t="s">
        <v>1929</v>
      </c>
      <c r="J51" s="5" t="s">
        <v>2364</v>
      </c>
    </row>
    <row r="52" spans="1:10">
      <c r="A52" s="5">
        <v>51</v>
      </c>
      <c r="B52" s="5" t="s">
        <v>1708</v>
      </c>
      <c r="C52" s="5" t="s">
        <v>106</v>
      </c>
      <c r="D52" s="5" t="s">
        <v>1930</v>
      </c>
      <c r="E52" s="5" t="s">
        <v>1931</v>
      </c>
      <c r="F52" s="5" t="s">
        <v>1932</v>
      </c>
      <c r="G52" s="5" t="s">
        <v>1933</v>
      </c>
      <c r="H52" s="5" t="s">
        <v>1934</v>
      </c>
      <c r="J52" s="5" t="s">
        <v>2364</v>
      </c>
    </row>
    <row r="53" spans="1:10">
      <c r="A53" s="5">
        <v>52</v>
      </c>
      <c r="B53" s="5" t="s">
        <v>1708</v>
      </c>
      <c r="C53" s="5" t="s">
        <v>106</v>
      </c>
      <c r="D53" s="5" t="s">
        <v>1935</v>
      </c>
      <c r="E53" s="5" t="s">
        <v>1936</v>
      </c>
      <c r="F53" s="5" t="s">
        <v>1937</v>
      </c>
      <c r="G53" s="5" t="s">
        <v>1924</v>
      </c>
      <c r="H53" s="5" t="s">
        <v>1938</v>
      </c>
      <c r="J53" s="5" t="s">
        <v>2364</v>
      </c>
    </row>
    <row r="54" spans="1:10">
      <c r="A54" s="5">
        <v>53</v>
      </c>
      <c r="B54" s="5" t="s">
        <v>1708</v>
      </c>
      <c r="C54" s="5" t="s">
        <v>106</v>
      </c>
      <c r="D54" s="5" t="s">
        <v>1939</v>
      </c>
      <c r="E54" s="5" t="s">
        <v>1940</v>
      </c>
      <c r="F54" s="5" t="s">
        <v>1941</v>
      </c>
      <c r="G54" s="5" t="s">
        <v>1942</v>
      </c>
      <c r="H54" s="5" t="s">
        <v>1943</v>
      </c>
      <c r="J54" s="5" t="s">
        <v>2364</v>
      </c>
    </row>
    <row r="55" spans="1:10">
      <c r="A55" s="5">
        <v>54</v>
      </c>
      <c r="B55" s="5" t="s">
        <v>1708</v>
      </c>
      <c r="C55" s="5" t="s">
        <v>106</v>
      </c>
      <c r="D55" s="5" t="s">
        <v>1944</v>
      </c>
      <c r="E55" s="5" t="s">
        <v>1945</v>
      </c>
      <c r="F55" s="5" t="s">
        <v>1946</v>
      </c>
      <c r="G55" s="5" t="s">
        <v>1947</v>
      </c>
      <c r="H55" s="5" t="s">
        <v>1948</v>
      </c>
      <c r="J55" s="5" t="s">
        <v>2364</v>
      </c>
    </row>
    <row r="56" spans="1:10">
      <c r="A56" s="5">
        <v>55</v>
      </c>
      <c r="B56" s="5" t="s">
        <v>1708</v>
      </c>
      <c r="C56" s="5" t="s">
        <v>106</v>
      </c>
      <c r="D56" s="5" t="s">
        <v>1949</v>
      </c>
      <c r="E56" s="5" t="s">
        <v>1950</v>
      </c>
      <c r="F56" s="5" t="s">
        <v>1951</v>
      </c>
      <c r="G56" s="5" t="s">
        <v>1827</v>
      </c>
      <c r="H56" s="5" t="s">
        <v>1952</v>
      </c>
      <c r="J56" s="5" t="s">
        <v>2364</v>
      </c>
    </row>
    <row r="57" spans="1:10">
      <c r="A57" s="5">
        <v>56</v>
      </c>
      <c r="B57" s="5" t="s">
        <v>1708</v>
      </c>
      <c r="C57" s="5" t="s">
        <v>106</v>
      </c>
      <c r="D57" s="5" t="s">
        <v>1953</v>
      </c>
      <c r="E57" s="5" t="s">
        <v>1954</v>
      </c>
      <c r="F57" s="5" t="s">
        <v>1955</v>
      </c>
      <c r="G57" s="5" t="s">
        <v>1956</v>
      </c>
      <c r="H57" s="5" t="s">
        <v>1864</v>
      </c>
      <c r="J57" s="5" t="s">
        <v>2364</v>
      </c>
    </row>
    <row r="58" spans="1:10">
      <c r="A58" s="5">
        <v>57</v>
      </c>
      <c r="B58" s="5" t="s">
        <v>1708</v>
      </c>
      <c r="C58" s="5" t="s">
        <v>106</v>
      </c>
      <c r="D58" s="5" t="s">
        <v>1957</v>
      </c>
      <c r="E58" s="5" t="s">
        <v>1958</v>
      </c>
      <c r="F58" s="5" t="s">
        <v>1959</v>
      </c>
      <c r="G58" s="5" t="s">
        <v>1776</v>
      </c>
      <c r="H58" s="5" t="s">
        <v>1960</v>
      </c>
      <c r="J58" s="5" t="s">
        <v>2364</v>
      </c>
    </row>
    <row r="59" spans="1:10">
      <c r="A59" s="5">
        <v>58</v>
      </c>
      <c r="B59" s="5" t="s">
        <v>1708</v>
      </c>
      <c r="C59" s="5" t="s">
        <v>106</v>
      </c>
      <c r="D59" s="5" t="s">
        <v>1961</v>
      </c>
      <c r="E59" s="5" t="s">
        <v>1962</v>
      </c>
      <c r="F59" s="5" t="s">
        <v>1963</v>
      </c>
      <c r="G59" s="5" t="s">
        <v>1964</v>
      </c>
      <c r="H59" s="5" t="s">
        <v>1965</v>
      </c>
      <c r="J59" s="5" t="s">
        <v>2364</v>
      </c>
    </row>
    <row r="60" spans="1:10">
      <c r="A60" s="5">
        <v>59</v>
      </c>
      <c r="B60" s="5" t="s">
        <v>1708</v>
      </c>
      <c r="C60" s="5" t="s">
        <v>106</v>
      </c>
      <c r="D60" s="5" t="s">
        <v>1966</v>
      </c>
      <c r="E60" s="5" t="s">
        <v>1967</v>
      </c>
      <c r="F60" s="5" t="s">
        <v>1968</v>
      </c>
      <c r="G60" s="5" t="s">
        <v>1776</v>
      </c>
      <c r="H60" s="5" t="s">
        <v>1969</v>
      </c>
      <c r="J60" s="5" t="s">
        <v>2364</v>
      </c>
    </row>
    <row r="61" spans="1:10">
      <c r="A61" s="5">
        <v>60</v>
      </c>
      <c r="B61" s="5" t="s">
        <v>1708</v>
      </c>
      <c r="C61" s="5" t="s">
        <v>106</v>
      </c>
      <c r="D61" s="5" t="s">
        <v>1970</v>
      </c>
      <c r="E61" s="5" t="s">
        <v>1971</v>
      </c>
      <c r="F61" s="5" t="s">
        <v>1972</v>
      </c>
      <c r="G61" s="5" t="s">
        <v>1776</v>
      </c>
      <c r="H61" s="5" t="s">
        <v>1973</v>
      </c>
      <c r="J61" s="5" t="s">
        <v>2364</v>
      </c>
    </row>
    <row r="62" spans="1:10">
      <c r="A62" s="5">
        <v>61</v>
      </c>
      <c r="B62" s="5" t="s">
        <v>1708</v>
      </c>
      <c r="C62" s="5" t="s">
        <v>106</v>
      </c>
      <c r="D62" s="5" t="s">
        <v>1974</v>
      </c>
      <c r="E62" s="5" t="s">
        <v>1975</v>
      </c>
      <c r="F62" s="5" t="s">
        <v>1976</v>
      </c>
      <c r="G62" s="5" t="s">
        <v>1776</v>
      </c>
      <c r="H62" s="5" t="s">
        <v>1977</v>
      </c>
      <c r="J62" s="5" t="s">
        <v>2364</v>
      </c>
    </row>
    <row r="63" spans="1:10">
      <c r="A63" s="5">
        <v>62</v>
      </c>
      <c r="B63" s="5" t="s">
        <v>1708</v>
      </c>
      <c r="C63" s="5" t="s">
        <v>106</v>
      </c>
      <c r="D63" s="5" t="s">
        <v>1978</v>
      </c>
      <c r="E63" s="5" t="s">
        <v>1979</v>
      </c>
      <c r="F63" s="5" t="s">
        <v>1980</v>
      </c>
      <c r="G63" s="5" t="s">
        <v>1956</v>
      </c>
      <c r="H63" s="5" t="s">
        <v>1981</v>
      </c>
      <c r="J63" s="5" t="s">
        <v>2364</v>
      </c>
    </row>
    <row r="64" spans="1:10">
      <c r="A64" s="5">
        <v>63</v>
      </c>
      <c r="B64" s="5" t="s">
        <v>1708</v>
      </c>
      <c r="C64" s="5" t="s">
        <v>106</v>
      </c>
      <c r="D64" s="5" t="s">
        <v>1982</v>
      </c>
      <c r="E64" s="5" t="s">
        <v>1983</v>
      </c>
      <c r="F64" s="5" t="s">
        <v>1984</v>
      </c>
      <c r="G64" s="5" t="s">
        <v>1985</v>
      </c>
      <c r="H64" s="5" t="s">
        <v>1986</v>
      </c>
      <c r="J64" s="5" t="s">
        <v>2364</v>
      </c>
    </row>
    <row r="65" spans="1:10">
      <c r="A65" s="5">
        <v>64</v>
      </c>
      <c r="B65" s="5" t="s">
        <v>1708</v>
      </c>
      <c r="C65" s="5" t="s">
        <v>106</v>
      </c>
      <c r="D65" s="5" t="s">
        <v>1987</v>
      </c>
      <c r="E65" s="5" t="s">
        <v>1988</v>
      </c>
      <c r="F65" s="5" t="s">
        <v>1989</v>
      </c>
      <c r="G65" s="5" t="s">
        <v>1859</v>
      </c>
      <c r="H65" s="5" t="s">
        <v>1990</v>
      </c>
      <c r="J65" s="5" t="s">
        <v>2364</v>
      </c>
    </row>
    <row r="66" spans="1:10">
      <c r="A66" s="5">
        <v>65</v>
      </c>
      <c r="B66" s="5" t="s">
        <v>1708</v>
      </c>
      <c r="C66" s="5" t="s">
        <v>106</v>
      </c>
      <c r="D66" s="5" t="s">
        <v>1991</v>
      </c>
      <c r="E66" s="5" t="s">
        <v>1992</v>
      </c>
      <c r="F66" s="5" t="s">
        <v>1993</v>
      </c>
      <c r="G66" s="5" t="s">
        <v>1994</v>
      </c>
      <c r="H66" s="5" t="s">
        <v>1995</v>
      </c>
      <c r="J66" s="5" t="s">
        <v>2364</v>
      </c>
    </row>
    <row r="67" spans="1:10">
      <c r="A67" s="5">
        <v>66</v>
      </c>
      <c r="B67" s="5" t="s">
        <v>1708</v>
      </c>
      <c r="C67" s="5" t="s">
        <v>106</v>
      </c>
      <c r="D67" s="5" t="s">
        <v>1996</v>
      </c>
      <c r="E67" s="5" t="s">
        <v>1997</v>
      </c>
      <c r="F67" s="5" t="s">
        <v>1998</v>
      </c>
      <c r="G67" s="5" t="s">
        <v>1942</v>
      </c>
      <c r="H67" s="5" t="s">
        <v>1999</v>
      </c>
      <c r="J67" s="5" t="s">
        <v>2364</v>
      </c>
    </row>
    <row r="68" spans="1:10">
      <c r="A68" s="5">
        <v>67</v>
      </c>
      <c r="B68" s="5" t="s">
        <v>1708</v>
      </c>
      <c r="C68" s="5" t="s">
        <v>106</v>
      </c>
      <c r="D68" s="5" t="s">
        <v>2000</v>
      </c>
      <c r="E68" s="5" t="s">
        <v>2001</v>
      </c>
      <c r="F68" s="5" t="s">
        <v>2002</v>
      </c>
      <c r="G68" s="5" t="s">
        <v>1956</v>
      </c>
      <c r="H68" s="5" t="s">
        <v>2003</v>
      </c>
      <c r="J68" s="5" t="s">
        <v>2364</v>
      </c>
    </row>
    <row r="69" spans="1:10">
      <c r="A69" s="5">
        <v>68</v>
      </c>
      <c r="B69" s="5" t="s">
        <v>1708</v>
      </c>
      <c r="C69" s="5" t="s">
        <v>106</v>
      </c>
      <c r="D69" s="5" t="s">
        <v>2004</v>
      </c>
      <c r="E69" s="5" t="s">
        <v>2005</v>
      </c>
      <c r="F69" s="5" t="s">
        <v>2006</v>
      </c>
      <c r="G69" s="5" t="s">
        <v>1827</v>
      </c>
      <c r="J69" s="5" t="s">
        <v>2364</v>
      </c>
    </row>
    <row r="70" spans="1:10">
      <c r="A70" s="5">
        <v>69</v>
      </c>
      <c r="B70" s="5" t="s">
        <v>1708</v>
      </c>
      <c r="C70" s="5" t="s">
        <v>106</v>
      </c>
      <c r="D70" s="5" t="s">
        <v>2007</v>
      </c>
      <c r="E70" s="5" t="s">
        <v>2008</v>
      </c>
      <c r="F70" s="5" t="s">
        <v>2009</v>
      </c>
      <c r="G70" s="5" t="s">
        <v>2010</v>
      </c>
      <c r="H70" s="5" t="s">
        <v>2011</v>
      </c>
      <c r="J70" s="5" t="s">
        <v>2364</v>
      </c>
    </row>
    <row r="71" spans="1:10">
      <c r="A71" s="5">
        <v>70</v>
      </c>
      <c r="B71" s="5" t="s">
        <v>1708</v>
      </c>
      <c r="C71" s="5" t="s">
        <v>106</v>
      </c>
      <c r="D71" s="5" t="s">
        <v>2012</v>
      </c>
      <c r="E71" s="5" t="s">
        <v>2013</v>
      </c>
      <c r="F71" s="5" t="s">
        <v>2014</v>
      </c>
      <c r="G71" s="5" t="s">
        <v>1985</v>
      </c>
      <c r="H71" s="5" t="s">
        <v>2015</v>
      </c>
      <c r="J71" s="5" t="s">
        <v>2364</v>
      </c>
    </row>
    <row r="72" spans="1:10">
      <c r="A72" s="5">
        <v>71</v>
      </c>
      <c r="B72" s="5" t="s">
        <v>1708</v>
      </c>
      <c r="C72" s="5" t="s">
        <v>106</v>
      </c>
      <c r="D72" s="5" t="s">
        <v>2016</v>
      </c>
      <c r="E72" s="5" t="s">
        <v>2017</v>
      </c>
      <c r="F72" s="5" t="s">
        <v>2018</v>
      </c>
      <c r="G72" s="5" t="s">
        <v>2019</v>
      </c>
      <c r="H72" s="5" t="s">
        <v>2020</v>
      </c>
      <c r="J72" s="5" t="s">
        <v>2364</v>
      </c>
    </row>
    <row r="73" spans="1:10">
      <c r="A73" s="5">
        <v>72</v>
      </c>
      <c r="B73" s="5" t="s">
        <v>1708</v>
      </c>
      <c r="C73" s="5" t="s">
        <v>106</v>
      </c>
      <c r="D73" s="5" t="s">
        <v>2021</v>
      </c>
      <c r="E73" s="5" t="s">
        <v>2022</v>
      </c>
      <c r="F73" s="5" t="s">
        <v>2023</v>
      </c>
      <c r="G73" s="5" t="s">
        <v>1985</v>
      </c>
      <c r="H73" s="5" t="s">
        <v>2024</v>
      </c>
      <c r="J73" s="5" t="s">
        <v>2364</v>
      </c>
    </row>
    <row r="74" spans="1:10">
      <c r="A74" s="5">
        <v>73</v>
      </c>
      <c r="B74" s="5" t="s">
        <v>1708</v>
      </c>
      <c r="C74" s="5" t="s">
        <v>106</v>
      </c>
      <c r="D74" s="5" t="s">
        <v>2025</v>
      </c>
      <c r="E74" s="5" t="s">
        <v>2026</v>
      </c>
      <c r="F74" s="5" t="s">
        <v>2027</v>
      </c>
      <c r="G74" s="5" t="s">
        <v>1994</v>
      </c>
      <c r="H74" s="5" t="s">
        <v>2028</v>
      </c>
      <c r="J74" s="5" t="s">
        <v>2364</v>
      </c>
    </row>
    <row r="75" spans="1:10">
      <c r="A75" s="5">
        <v>74</v>
      </c>
      <c r="B75" s="5" t="s">
        <v>1708</v>
      </c>
      <c r="C75" s="5" t="s">
        <v>106</v>
      </c>
      <c r="D75" s="5" t="s">
        <v>2029</v>
      </c>
      <c r="E75" s="5" t="s">
        <v>2030</v>
      </c>
      <c r="F75" s="5" t="s">
        <v>2031</v>
      </c>
      <c r="G75" s="5" t="s">
        <v>1985</v>
      </c>
      <c r="H75" s="5" t="s">
        <v>2032</v>
      </c>
      <c r="J75" s="5" t="s">
        <v>2364</v>
      </c>
    </row>
    <row r="76" spans="1:10">
      <c r="A76" s="5">
        <v>75</v>
      </c>
      <c r="B76" s="5" t="s">
        <v>1708</v>
      </c>
      <c r="C76" s="5" t="s">
        <v>106</v>
      </c>
      <c r="D76" s="5" t="s">
        <v>2033</v>
      </c>
      <c r="E76" s="5" t="s">
        <v>2034</v>
      </c>
      <c r="F76" s="5" t="s">
        <v>2035</v>
      </c>
      <c r="G76" s="5" t="s">
        <v>2036</v>
      </c>
      <c r="H76" s="5" t="s">
        <v>2037</v>
      </c>
      <c r="J76" s="5" t="s">
        <v>2364</v>
      </c>
    </row>
    <row r="77" spans="1:10">
      <c r="A77" s="5">
        <v>76</v>
      </c>
      <c r="B77" s="5" t="s">
        <v>1708</v>
      </c>
      <c r="C77" s="5" t="s">
        <v>106</v>
      </c>
      <c r="D77" s="5" t="s">
        <v>2038</v>
      </c>
      <c r="E77" s="5" t="s">
        <v>2034</v>
      </c>
      <c r="F77" s="5" t="s">
        <v>2039</v>
      </c>
      <c r="G77" s="5" t="s">
        <v>2040</v>
      </c>
      <c r="J77" s="5" t="s">
        <v>2364</v>
      </c>
    </row>
    <row r="78" spans="1:10">
      <c r="A78" s="5">
        <v>77</v>
      </c>
      <c r="B78" s="5" t="s">
        <v>1708</v>
      </c>
      <c r="C78" s="5" t="s">
        <v>106</v>
      </c>
      <c r="D78" s="5" t="s">
        <v>2041</v>
      </c>
      <c r="E78" s="5" t="s">
        <v>2042</v>
      </c>
      <c r="F78" s="5" t="s">
        <v>2043</v>
      </c>
      <c r="G78" s="5" t="s">
        <v>2044</v>
      </c>
      <c r="H78" s="5" t="s">
        <v>2045</v>
      </c>
      <c r="J78" s="5" t="s">
        <v>2364</v>
      </c>
    </row>
    <row r="79" spans="1:10">
      <c r="A79" s="5">
        <v>78</v>
      </c>
      <c r="B79" s="5" t="s">
        <v>1708</v>
      </c>
      <c r="C79" s="5" t="s">
        <v>106</v>
      </c>
      <c r="D79" s="5" t="s">
        <v>2046</v>
      </c>
      <c r="E79" s="5" t="s">
        <v>2047</v>
      </c>
      <c r="F79" s="5" t="s">
        <v>2048</v>
      </c>
      <c r="G79" s="5" t="s">
        <v>1795</v>
      </c>
      <c r="H79" s="5" t="s">
        <v>2045</v>
      </c>
      <c r="J79" s="5" t="s">
        <v>2364</v>
      </c>
    </row>
    <row r="80" spans="1:10">
      <c r="A80" s="5">
        <v>79</v>
      </c>
      <c r="B80" s="5" t="s">
        <v>1708</v>
      </c>
      <c r="C80" s="5" t="s">
        <v>106</v>
      </c>
      <c r="D80" s="5" t="s">
        <v>2049</v>
      </c>
      <c r="E80" s="5" t="s">
        <v>2050</v>
      </c>
      <c r="F80" s="5" t="s">
        <v>2051</v>
      </c>
      <c r="G80" s="5" t="s">
        <v>2052</v>
      </c>
      <c r="H80" s="5" t="s">
        <v>2053</v>
      </c>
      <c r="J80" s="5" t="s">
        <v>2364</v>
      </c>
    </row>
    <row r="81" spans="1:10">
      <c r="A81" s="5">
        <v>80</v>
      </c>
      <c r="B81" s="5" t="s">
        <v>1708</v>
      </c>
      <c r="C81" s="5" t="s">
        <v>106</v>
      </c>
      <c r="D81" s="5" t="s">
        <v>2054</v>
      </c>
      <c r="E81" s="5" t="s">
        <v>2055</v>
      </c>
      <c r="F81" s="5" t="s">
        <v>2056</v>
      </c>
      <c r="G81" s="5" t="s">
        <v>1795</v>
      </c>
      <c r="H81" s="5" t="s">
        <v>2057</v>
      </c>
      <c r="J81" s="5" t="s">
        <v>2364</v>
      </c>
    </row>
    <row r="82" spans="1:10">
      <c r="A82" s="5">
        <v>81</v>
      </c>
      <c r="B82" s="5" t="s">
        <v>1708</v>
      </c>
      <c r="C82" s="5" t="s">
        <v>106</v>
      </c>
      <c r="D82" s="5" t="s">
        <v>2058</v>
      </c>
      <c r="E82" s="5" t="s">
        <v>2059</v>
      </c>
      <c r="F82" s="5" t="s">
        <v>2060</v>
      </c>
      <c r="G82" s="5" t="s">
        <v>1907</v>
      </c>
      <c r="H82" s="5" t="s">
        <v>2061</v>
      </c>
      <c r="J82" s="5" t="s">
        <v>2364</v>
      </c>
    </row>
    <row r="83" spans="1:10">
      <c r="A83" s="5">
        <v>82</v>
      </c>
      <c r="B83" s="5" t="s">
        <v>1708</v>
      </c>
      <c r="C83" s="5" t="s">
        <v>106</v>
      </c>
      <c r="D83" s="5" t="s">
        <v>2062</v>
      </c>
      <c r="E83" s="5" t="s">
        <v>2063</v>
      </c>
      <c r="F83" s="5" t="s">
        <v>2064</v>
      </c>
      <c r="G83" s="5" t="s">
        <v>2065</v>
      </c>
      <c r="H83" s="5" t="s">
        <v>2066</v>
      </c>
      <c r="J83" s="5" t="s">
        <v>2364</v>
      </c>
    </row>
    <row r="84" spans="1:10">
      <c r="A84" s="5">
        <v>83</v>
      </c>
      <c r="B84" s="5" t="s">
        <v>1708</v>
      </c>
      <c r="C84" s="5" t="s">
        <v>106</v>
      </c>
      <c r="D84" s="5" t="s">
        <v>2067</v>
      </c>
      <c r="E84" s="5" t="s">
        <v>2068</v>
      </c>
      <c r="F84" s="5" t="s">
        <v>2069</v>
      </c>
      <c r="G84" s="5" t="s">
        <v>2070</v>
      </c>
      <c r="H84" s="5" t="s">
        <v>2071</v>
      </c>
      <c r="J84" s="5" t="s">
        <v>2364</v>
      </c>
    </row>
    <row r="85" spans="1:10">
      <c r="A85" s="5">
        <v>84</v>
      </c>
      <c r="B85" s="5" t="s">
        <v>1708</v>
      </c>
      <c r="C85" s="5" t="s">
        <v>106</v>
      </c>
      <c r="D85" s="5" t="s">
        <v>2072</v>
      </c>
      <c r="E85" s="5" t="s">
        <v>2073</v>
      </c>
      <c r="F85" s="5" t="s">
        <v>2074</v>
      </c>
      <c r="G85" s="5" t="s">
        <v>2065</v>
      </c>
      <c r="H85" s="5" t="s">
        <v>1815</v>
      </c>
      <c r="J85" s="5" t="s">
        <v>2364</v>
      </c>
    </row>
    <row r="86" spans="1:10">
      <c r="A86" s="5">
        <v>85</v>
      </c>
      <c r="B86" s="5" t="s">
        <v>1708</v>
      </c>
      <c r="C86" s="5" t="s">
        <v>106</v>
      </c>
      <c r="D86" s="5" t="s">
        <v>2075</v>
      </c>
      <c r="E86" s="5" t="s">
        <v>2076</v>
      </c>
      <c r="F86" s="5" t="s">
        <v>2077</v>
      </c>
      <c r="G86" s="5" t="s">
        <v>2078</v>
      </c>
      <c r="H86" s="5" t="s">
        <v>2079</v>
      </c>
      <c r="J86" s="5" t="s">
        <v>2364</v>
      </c>
    </row>
    <row r="87" spans="1:10">
      <c r="A87" s="5">
        <v>86</v>
      </c>
      <c r="B87" s="5" t="s">
        <v>1708</v>
      </c>
      <c r="C87" s="5" t="s">
        <v>106</v>
      </c>
      <c r="D87" s="5" t="s">
        <v>2080</v>
      </c>
      <c r="E87" s="5" t="s">
        <v>2081</v>
      </c>
      <c r="F87" s="5" t="s">
        <v>2082</v>
      </c>
      <c r="G87" s="5" t="s">
        <v>2083</v>
      </c>
      <c r="H87" s="5" t="s">
        <v>2084</v>
      </c>
      <c r="J87" s="5" t="s">
        <v>2364</v>
      </c>
    </row>
    <row r="88" spans="1:10">
      <c r="A88" s="5">
        <v>87</v>
      </c>
      <c r="B88" s="5" t="s">
        <v>1708</v>
      </c>
      <c r="C88" s="5" t="s">
        <v>106</v>
      </c>
      <c r="D88" s="5" t="s">
        <v>2085</v>
      </c>
      <c r="E88" s="5" t="s">
        <v>2086</v>
      </c>
      <c r="F88" s="5" t="s">
        <v>2087</v>
      </c>
      <c r="G88" s="5" t="s">
        <v>1716</v>
      </c>
      <c r="H88" s="5" t="s">
        <v>2088</v>
      </c>
      <c r="J88" s="5" t="s">
        <v>2364</v>
      </c>
    </row>
    <row r="89" spans="1:10">
      <c r="A89" s="5">
        <v>88</v>
      </c>
      <c r="B89" s="5" t="s">
        <v>1708</v>
      </c>
      <c r="C89" s="5" t="s">
        <v>106</v>
      </c>
      <c r="D89" s="5" t="s">
        <v>2089</v>
      </c>
      <c r="E89" s="5" t="s">
        <v>2090</v>
      </c>
      <c r="F89" s="5" t="s">
        <v>2091</v>
      </c>
      <c r="G89" s="5" t="s">
        <v>1741</v>
      </c>
      <c r="H89" s="5" t="s">
        <v>2092</v>
      </c>
      <c r="J89" s="5" t="s">
        <v>2364</v>
      </c>
    </row>
    <row r="90" spans="1:10">
      <c r="A90" s="5">
        <v>89</v>
      </c>
      <c r="B90" s="5" t="s">
        <v>1708</v>
      </c>
      <c r="C90" s="5" t="s">
        <v>106</v>
      </c>
      <c r="D90" s="5" t="s">
        <v>2093</v>
      </c>
      <c r="E90" s="5" t="s">
        <v>2094</v>
      </c>
      <c r="F90" s="5" t="s">
        <v>2095</v>
      </c>
      <c r="G90" s="5" t="s">
        <v>1712</v>
      </c>
      <c r="J90" s="5" t="s">
        <v>2364</v>
      </c>
    </row>
    <row r="91" spans="1:10">
      <c r="A91" s="5">
        <v>90</v>
      </c>
      <c r="B91" s="5" t="s">
        <v>1708</v>
      </c>
      <c r="C91" s="5" t="s">
        <v>106</v>
      </c>
      <c r="D91" s="5" t="s">
        <v>2096</v>
      </c>
      <c r="E91" s="5" t="s">
        <v>2097</v>
      </c>
      <c r="F91" s="5" t="s">
        <v>2098</v>
      </c>
      <c r="G91" s="5" t="s">
        <v>1716</v>
      </c>
      <c r="H91" s="5" t="s">
        <v>2099</v>
      </c>
      <c r="J91" s="5" t="s">
        <v>2364</v>
      </c>
    </row>
    <row r="92" spans="1:10">
      <c r="A92" s="5">
        <v>91</v>
      </c>
      <c r="B92" s="5" t="s">
        <v>1708</v>
      </c>
      <c r="C92" s="5" t="s">
        <v>106</v>
      </c>
      <c r="D92" s="5" t="s">
        <v>2100</v>
      </c>
      <c r="E92" s="5" t="s">
        <v>2101</v>
      </c>
      <c r="F92" s="5" t="s">
        <v>2102</v>
      </c>
      <c r="G92" s="5" t="s">
        <v>1795</v>
      </c>
      <c r="H92" s="5" t="s">
        <v>2103</v>
      </c>
      <c r="J92" s="5" t="s">
        <v>2364</v>
      </c>
    </row>
    <row r="93" spans="1:10">
      <c r="A93" s="5">
        <v>92</v>
      </c>
      <c r="B93" s="5" t="s">
        <v>1708</v>
      </c>
      <c r="C93" s="5" t="s">
        <v>106</v>
      </c>
      <c r="D93" s="5" t="s">
        <v>2104</v>
      </c>
      <c r="E93" s="5" t="s">
        <v>2105</v>
      </c>
      <c r="F93" s="5" t="s">
        <v>2106</v>
      </c>
      <c r="G93" s="5" t="s">
        <v>2107</v>
      </c>
      <c r="H93" s="5" t="s">
        <v>2108</v>
      </c>
      <c r="J93" s="5" t="s">
        <v>2364</v>
      </c>
    </row>
    <row r="94" spans="1:10">
      <c r="A94" s="5">
        <v>93</v>
      </c>
      <c r="B94" s="5" t="s">
        <v>1708</v>
      </c>
      <c r="C94" s="5" t="s">
        <v>106</v>
      </c>
      <c r="D94" s="5" t="s">
        <v>2109</v>
      </c>
      <c r="E94" s="5" t="s">
        <v>2110</v>
      </c>
      <c r="F94" s="5" t="s">
        <v>2111</v>
      </c>
      <c r="G94" s="5" t="s">
        <v>2112</v>
      </c>
      <c r="H94" s="5" t="s">
        <v>2113</v>
      </c>
      <c r="J94" s="5" t="s">
        <v>2364</v>
      </c>
    </row>
    <row r="95" spans="1:10">
      <c r="A95" s="5">
        <v>94</v>
      </c>
      <c r="B95" s="5" t="s">
        <v>1708</v>
      </c>
      <c r="C95" s="5" t="s">
        <v>106</v>
      </c>
      <c r="D95" s="5" t="s">
        <v>2114</v>
      </c>
      <c r="E95" s="5" t="s">
        <v>2115</v>
      </c>
      <c r="F95" s="5" t="s">
        <v>2116</v>
      </c>
      <c r="G95" s="5" t="s">
        <v>2117</v>
      </c>
      <c r="H95" s="5" t="s">
        <v>2118</v>
      </c>
      <c r="J95" s="5" t="s">
        <v>2364</v>
      </c>
    </row>
    <row r="96" spans="1:10">
      <c r="A96" s="5">
        <v>95</v>
      </c>
      <c r="B96" s="5" t="s">
        <v>1708</v>
      </c>
      <c r="C96" s="5" t="s">
        <v>106</v>
      </c>
      <c r="D96" s="5" t="s">
        <v>2119</v>
      </c>
      <c r="E96" s="5" t="s">
        <v>2120</v>
      </c>
      <c r="F96" s="5" t="s">
        <v>2121</v>
      </c>
      <c r="G96" s="5" t="s">
        <v>2122</v>
      </c>
      <c r="J96" s="5" t="s">
        <v>2364</v>
      </c>
    </row>
    <row r="97" spans="1:10">
      <c r="A97" s="5">
        <v>96</v>
      </c>
      <c r="B97" s="5" t="s">
        <v>1708</v>
      </c>
      <c r="C97" s="5" t="s">
        <v>106</v>
      </c>
      <c r="D97" s="5" t="s">
        <v>2123</v>
      </c>
      <c r="E97" s="5" t="s">
        <v>2124</v>
      </c>
      <c r="F97" s="5" t="s">
        <v>2125</v>
      </c>
      <c r="G97" s="5" t="s">
        <v>2112</v>
      </c>
      <c r="H97" s="5" t="s">
        <v>2126</v>
      </c>
      <c r="J97" s="5" t="s">
        <v>2364</v>
      </c>
    </row>
    <row r="98" spans="1:10">
      <c r="A98" s="5">
        <v>97</v>
      </c>
      <c r="B98" s="5" t="s">
        <v>1708</v>
      </c>
      <c r="C98" s="5" t="s">
        <v>106</v>
      </c>
      <c r="D98" s="5" t="s">
        <v>2127</v>
      </c>
      <c r="E98" s="5" t="s">
        <v>2128</v>
      </c>
      <c r="F98" s="5" t="s">
        <v>2129</v>
      </c>
      <c r="G98" s="5" t="s">
        <v>2112</v>
      </c>
      <c r="H98" s="5" t="s">
        <v>2130</v>
      </c>
      <c r="J98" s="5" t="s">
        <v>2364</v>
      </c>
    </row>
    <row r="99" spans="1:10">
      <c r="A99" s="5">
        <v>98</v>
      </c>
      <c r="B99" s="5" t="s">
        <v>1708</v>
      </c>
      <c r="C99" s="5" t="s">
        <v>106</v>
      </c>
      <c r="D99" s="5" t="s">
        <v>2131</v>
      </c>
      <c r="E99" s="5" t="s">
        <v>2132</v>
      </c>
      <c r="F99" s="5" t="s">
        <v>2133</v>
      </c>
      <c r="G99" s="5" t="s">
        <v>1809</v>
      </c>
      <c r="H99" s="5" t="s">
        <v>2134</v>
      </c>
      <c r="J99" s="5" t="s">
        <v>2364</v>
      </c>
    </row>
    <row r="100" spans="1:10">
      <c r="A100" s="5">
        <v>99</v>
      </c>
      <c r="B100" s="5" t="s">
        <v>1708</v>
      </c>
      <c r="C100" s="5" t="s">
        <v>106</v>
      </c>
      <c r="D100" s="5" t="s">
        <v>2135</v>
      </c>
      <c r="E100" s="5" t="s">
        <v>2136</v>
      </c>
      <c r="F100" s="5" t="s">
        <v>2137</v>
      </c>
      <c r="G100" s="5" t="s">
        <v>1716</v>
      </c>
      <c r="H100" s="5" t="s">
        <v>2138</v>
      </c>
      <c r="J100" s="5" t="s">
        <v>2364</v>
      </c>
    </row>
    <row r="101" spans="1:10">
      <c r="A101" s="5">
        <v>100</v>
      </c>
      <c r="B101" s="5" t="s">
        <v>1708</v>
      </c>
      <c r="C101" s="5" t="s">
        <v>106</v>
      </c>
      <c r="D101" s="5" t="s">
        <v>2139</v>
      </c>
      <c r="E101" s="5" t="s">
        <v>2140</v>
      </c>
      <c r="F101" s="5" t="s">
        <v>2141</v>
      </c>
      <c r="G101" s="5" t="s">
        <v>2083</v>
      </c>
      <c r="H101" s="5" t="s">
        <v>2142</v>
      </c>
      <c r="J101" s="5" t="s">
        <v>2364</v>
      </c>
    </row>
    <row r="102" spans="1:10">
      <c r="A102" s="5">
        <v>101</v>
      </c>
      <c r="B102" s="5" t="s">
        <v>1708</v>
      </c>
      <c r="C102" s="5" t="s">
        <v>106</v>
      </c>
      <c r="D102" s="5" t="s">
        <v>2143</v>
      </c>
      <c r="E102" s="5" t="s">
        <v>2144</v>
      </c>
      <c r="F102" s="5" t="s">
        <v>2145</v>
      </c>
      <c r="G102" s="5" t="s">
        <v>2083</v>
      </c>
      <c r="H102" s="5" t="s">
        <v>2146</v>
      </c>
      <c r="J102" s="5" t="s">
        <v>2364</v>
      </c>
    </row>
    <row r="103" spans="1:10">
      <c r="A103" s="5">
        <v>102</v>
      </c>
      <c r="B103" s="5" t="s">
        <v>1708</v>
      </c>
      <c r="C103" s="5" t="s">
        <v>106</v>
      </c>
      <c r="D103" s="5" t="s">
        <v>2147</v>
      </c>
      <c r="E103" s="5" t="s">
        <v>2148</v>
      </c>
      <c r="F103" s="5" t="s">
        <v>2149</v>
      </c>
      <c r="G103" s="5" t="s">
        <v>2036</v>
      </c>
      <c r="H103" s="5" t="s">
        <v>2150</v>
      </c>
      <c r="J103" s="5" t="s">
        <v>2364</v>
      </c>
    </row>
    <row r="104" spans="1:10">
      <c r="A104" s="5">
        <v>103</v>
      </c>
      <c r="B104" s="5" t="s">
        <v>1708</v>
      </c>
      <c r="C104" s="5" t="s">
        <v>106</v>
      </c>
      <c r="D104" s="5" t="s">
        <v>2151</v>
      </c>
      <c r="E104" s="5" t="s">
        <v>2152</v>
      </c>
      <c r="F104" s="5" t="s">
        <v>2153</v>
      </c>
      <c r="G104" s="5" t="s">
        <v>2154</v>
      </c>
      <c r="H104" s="5" t="s">
        <v>2155</v>
      </c>
      <c r="J104" s="5" t="s">
        <v>2364</v>
      </c>
    </row>
    <row r="105" spans="1:10">
      <c r="A105" s="5">
        <v>104</v>
      </c>
      <c r="B105" s="5" t="s">
        <v>1708</v>
      </c>
      <c r="C105" s="5" t="s">
        <v>106</v>
      </c>
      <c r="D105" s="5" t="s">
        <v>2156</v>
      </c>
      <c r="E105" s="5" t="s">
        <v>2157</v>
      </c>
      <c r="F105" s="5" t="s">
        <v>2158</v>
      </c>
      <c r="G105" s="5" t="s">
        <v>1716</v>
      </c>
      <c r="H105" s="5" t="s">
        <v>2159</v>
      </c>
      <c r="J105" s="5" t="s">
        <v>2364</v>
      </c>
    </row>
    <row r="106" spans="1:10">
      <c r="A106" s="5">
        <v>105</v>
      </c>
      <c r="B106" s="5" t="s">
        <v>1708</v>
      </c>
      <c r="C106" s="5" t="s">
        <v>106</v>
      </c>
      <c r="D106" s="5" t="s">
        <v>2160</v>
      </c>
      <c r="E106" s="5" t="s">
        <v>2161</v>
      </c>
      <c r="F106" s="5" t="s">
        <v>2162</v>
      </c>
      <c r="G106" s="5" t="s">
        <v>1776</v>
      </c>
      <c r="H106" s="5" t="s">
        <v>2163</v>
      </c>
      <c r="J106" s="5" t="s">
        <v>2364</v>
      </c>
    </row>
    <row r="107" spans="1:10">
      <c r="A107" s="5">
        <v>106</v>
      </c>
      <c r="B107" s="5" t="s">
        <v>1708</v>
      </c>
      <c r="C107" s="5" t="s">
        <v>106</v>
      </c>
      <c r="D107" s="5" t="s">
        <v>2164</v>
      </c>
      <c r="E107" s="5" t="s">
        <v>2165</v>
      </c>
      <c r="F107" s="5" t="s">
        <v>2166</v>
      </c>
      <c r="G107" s="5" t="s">
        <v>1956</v>
      </c>
      <c r="J107" s="5" t="s">
        <v>2364</v>
      </c>
    </row>
    <row r="108" spans="1:10">
      <c r="A108" s="5">
        <v>107</v>
      </c>
      <c r="B108" s="5" t="s">
        <v>1708</v>
      </c>
      <c r="C108" s="5" t="s">
        <v>106</v>
      </c>
      <c r="D108" s="5" t="s">
        <v>2167</v>
      </c>
      <c r="E108" s="5" t="s">
        <v>2168</v>
      </c>
      <c r="F108" s="5" t="s">
        <v>2169</v>
      </c>
      <c r="G108" s="5" t="s">
        <v>1809</v>
      </c>
      <c r="H108" s="5" t="s">
        <v>2170</v>
      </c>
      <c r="J108" s="5" t="s">
        <v>2364</v>
      </c>
    </row>
    <row r="109" spans="1:10">
      <c r="A109" s="5">
        <v>108</v>
      </c>
      <c r="B109" s="5" t="s">
        <v>1708</v>
      </c>
      <c r="C109" s="5" t="s">
        <v>106</v>
      </c>
      <c r="D109" s="5" t="s">
        <v>2171</v>
      </c>
      <c r="E109" s="5" t="s">
        <v>2172</v>
      </c>
      <c r="F109" s="5" t="s">
        <v>2173</v>
      </c>
      <c r="G109" s="5" t="s">
        <v>1832</v>
      </c>
      <c r="H109" s="5" t="s">
        <v>2174</v>
      </c>
      <c r="J109" s="5" t="s">
        <v>2364</v>
      </c>
    </row>
    <row r="110" spans="1:10">
      <c r="A110" s="5">
        <v>109</v>
      </c>
      <c r="B110" s="5" t="s">
        <v>1708</v>
      </c>
      <c r="C110" s="5" t="s">
        <v>106</v>
      </c>
      <c r="D110" s="5" t="s">
        <v>2175</v>
      </c>
      <c r="E110" s="5" t="s">
        <v>2176</v>
      </c>
      <c r="F110" s="5" t="s">
        <v>2177</v>
      </c>
      <c r="G110" s="5" t="s">
        <v>1809</v>
      </c>
      <c r="H110" s="5" t="s">
        <v>2178</v>
      </c>
      <c r="J110" s="5" t="s">
        <v>2364</v>
      </c>
    </row>
    <row r="111" spans="1:10">
      <c r="A111" s="5">
        <v>110</v>
      </c>
      <c r="B111" s="5" t="s">
        <v>1708</v>
      </c>
      <c r="C111" s="5" t="s">
        <v>106</v>
      </c>
      <c r="D111" s="5" t="s">
        <v>2179</v>
      </c>
      <c r="E111" s="5" t="s">
        <v>2180</v>
      </c>
      <c r="F111" s="5" t="s">
        <v>2181</v>
      </c>
      <c r="G111" s="5" t="s">
        <v>2182</v>
      </c>
      <c r="J111" s="5" t="s">
        <v>2364</v>
      </c>
    </row>
    <row r="112" spans="1:10">
      <c r="A112" s="5">
        <v>111</v>
      </c>
      <c r="B112" s="5" t="s">
        <v>1708</v>
      </c>
      <c r="C112" s="5" t="s">
        <v>106</v>
      </c>
      <c r="D112" s="5" t="s">
        <v>2183</v>
      </c>
      <c r="E112" s="5" t="s">
        <v>2184</v>
      </c>
      <c r="F112" s="5" t="s">
        <v>2185</v>
      </c>
      <c r="G112" s="5" t="s">
        <v>1994</v>
      </c>
      <c r="H112" s="5" t="s">
        <v>2186</v>
      </c>
      <c r="J112" s="5" t="s">
        <v>2364</v>
      </c>
    </row>
    <row r="113" spans="1:10">
      <c r="A113" s="5">
        <v>112</v>
      </c>
      <c r="B113" s="5" t="s">
        <v>1708</v>
      </c>
      <c r="C113" s="5" t="s">
        <v>106</v>
      </c>
      <c r="D113" s="5" t="s">
        <v>2187</v>
      </c>
      <c r="E113" s="5" t="s">
        <v>2188</v>
      </c>
      <c r="F113" s="5" t="s">
        <v>2189</v>
      </c>
      <c r="G113" s="5" t="s">
        <v>2190</v>
      </c>
      <c r="H113" s="5" t="s">
        <v>2191</v>
      </c>
      <c r="J113" s="5" t="s">
        <v>2364</v>
      </c>
    </row>
    <row r="114" spans="1:10">
      <c r="A114" s="5">
        <v>113</v>
      </c>
      <c r="B114" s="5" t="s">
        <v>1708</v>
      </c>
      <c r="C114" s="5" t="s">
        <v>106</v>
      </c>
      <c r="D114" s="5" t="s">
        <v>2192</v>
      </c>
      <c r="E114" s="5" t="s">
        <v>2193</v>
      </c>
      <c r="F114" s="5" t="s">
        <v>2194</v>
      </c>
      <c r="G114" s="5" t="s">
        <v>2112</v>
      </c>
      <c r="J114" s="5" t="s">
        <v>2364</v>
      </c>
    </row>
    <row r="115" spans="1:10">
      <c r="A115" s="5">
        <v>114</v>
      </c>
      <c r="B115" s="5" t="s">
        <v>1708</v>
      </c>
      <c r="C115" s="5" t="s">
        <v>106</v>
      </c>
      <c r="D115" s="5" t="s">
        <v>2195</v>
      </c>
      <c r="E115" s="5" t="s">
        <v>2196</v>
      </c>
      <c r="F115" s="5" t="s">
        <v>2197</v>
      </c>
      <c r="G115" s="5" t="s">
        <v>2198</v>
      </c>
      <c r="J115" s="5" t="s">
        <v>2364</v>
      </c>
    </row>
    <row r="116" spans="1:10">
      <c r="A116" s="5">
        <v>115</v>
      </c>
      <c r="B116" s="5" t="s">
        <v>1708</v>
      </c>
      <c r="C116" s="5" t="s">
        <v>106</v>
      </c>
      <c r="D116" s="5" t="s">
        <v>2199</v>
      </c>
      <c r="E116" s="5" t="s">
        <v>2200</v>
      </c>
      <c r="F116" s="5" t="s">
        <v>2201</v>
      </c>
      <c r="G116" s="5" t="s">
        <v>1890</v>
      </c>
      <c r="H116" s="5" t="s">
        <v>2202</v>
      </c>
      <c r="J116" s="5" t="s">
        <v>2364</v>
      </c>
    </row>
    <row r="117" spans="1:10">
      <c r="A117" s="5">
        <v>116</v>
      </c>
      <c r="B117" s="5" t="s">
        <v>1708</v>
      </c>
      <c r="C117" s="5" t="s">
        <v>106</v>
      </c>
      <c r="D117" s="5" t="s">
        <v>2203</v>
      </c>
      <c r="E117" s="5" t="s">
        <v>2204</v>
      </c>
      <c r="F117" s="5" t="s">
        <v>2205</v>
      </c>
      <c r="G117" s="5" t="s">
        <v>1872</v>
      </c>
      <c r="H117" s="5" t="s">
        <v>2206</v>
      </c>
      <c r="J117" s="5" t="s">
        <v>2364</v>
      </c>
    </row>
    <row r="118" spans="1:10">
      <c r="A118" s="5">
        <v>117</v>
      </c>
      <c r="B118" s="5" t="s">
        <v>1708</v>
      </c>
      <c r="C118" s="5" t="s">
        <v>106</v>
      </c>
      <c r="D118" s="5" t="s">
        <v>2207</v>
      </c>
      <c r="E118" s="5" t="s">
        <v>2208</v>
      </c>
      <c r="F118" s="5" t="s">
        <v>2209</v>
      </c>
      <c r="G118" s="5" t="s">
        <v>1872</v>
      </c>
      <c r="H118" s="5" t="s">
        <v>2210</v>
      </c>
      <c r="J118" s="5" t="s">
        <v>2364</v>
      </c>
    </row>
    <row r="119" spans="1:10">
      <c r="A119" s="5">
        <v>118</v>
      </c>
      <c r="B119" s="5" t="s">
        <v>1708</v>
      </c>
      <c r="C119" s="5" t="s">
        <v>106</v>
      </c>
      <c r="D119" s="5" t="s">
        <v>2211</v>
      </c>
      <c r="E119" s="5" t="s">
        <v>2212</v>
      </c>
      <c r="F119" s="5" t="s">
        <v>2213</v>
      </c>
      <c r="G119" s="5" t="s">
        <v>2154</v>
      </c>
      <c r="H119" s="5" t="s">
        <v>2214</v>
      </c>
      <c r="J119" s="5" t="s">
        <v>2364</v>
      </c>
    </row>
    <row r="120" spans="1:10">
      <c r="A120" s="5">
        <v>119</v>
      </c>
      <c r="B120" s="5" t="s">
        <v>1708</v>
      </c>
      <c r="C120" s="5" t="s">
        <v>106</v>
      </c>
      <c r="D120" s="5" t="s">
        <v>2215</v>
      </c>
      <c r="E120" s="5" t="s">
        <v>2216</v>
      </c>
      <c r="F120" s="5" t="s">
        <v>2217</v>
      </c>
      <c r="G120" s="5" t="s">
        <v>1741</v>
      </c>
      <c r="H120" s="5" t="s">
        <v>2218</v>
      </c>
      <c r="J120" s="5" t="s">
        <v>2364</v>
      </c>
    </row>
    <row r="121" spans="1:10">
      <c r="A121" s="5">
        <v>120</v>
      </c>
      <c r="B121" s="5" t="s">
        <v>1708</v>
      </c>
      <c r="C121" s="5" t="s">
        <v>106</v>
      </c>
      <c r="D121" s="5" t="s">
        <v>2219</v>
      </c>
      <c r="E121" s="5" t="s">
        <v>2220</v>
      </c>
      <c r="F121" s="5" t="s">
        <v>2221</v>
      </c>
      <c r="G121" s="5" t="s">
        <v>1712</v>
      </c>
      <c r="J121" s="5" t="s">
        <v>2364</v>
      </c>
    </row>
    <row r="122" spans="1:10">
      <c r="A122" s="5">
        <v>121</v>
      </c>
      <c r="B122" s="5" t="s">
        <v>1708</v>
      </c>
      <c r="C122" s="5" t="s">
        <v>106</v>
      </c>
      <c r="D122" s="5" t="s">
        <v>2222</v>
      </c>
      <c r="E122" s="5" t="s">
        <v>2223</v>
      </c>
      <c r="F122" s="5" t="s">
        <v>2224</v>
      </c>
      <c r="G122" s="5" t="s">
        <v>1741</v>
      </c>
      <c r="H122" s="5" t="s">
        <v>2225</v>
      </c>
      <c r="J122" s="5" t="s">
        <v>2364</v>
      </c>
    </row>
    <row r="123" spans="1:10">
      <c r="A123" s="5">
        <v>122</v>
      </c>
      <c r="B123" s="5" t="s">
        <v>1708</v>
      </c>
      <c r="C123" s="5" t="s">
        <v>106</v>
      </c>
      <c r="D123" s="5" t="s">
        <v>2226</v>
      </c>
      <c r="E123" s="5" t="s">
        <v>2227</v>
      </c>
      <c r="F123" s="5" t="s">
        <v>2228</v>
      </c>
      <c r="G123" s="5" t="s">
        <v>1809</v>
      </c>
      <c r="H123" s="5" t="s">
        <v>2229</v>
      </c>
      <c r="J123" s="5" t="s">
        <v>2364</v>
      </c>
    </row>
    <row r="124" spans="1:10">
      <c r="A124" s="5">
        <v>123</v>
      </c>
      <c r="B124" s="5" t="s">
        <v>1708</v>
      </c>
      <c r="C124" s="5" t="s">
        <v>106</v>
      </c>
      <c r="D124" s="5" t="s">
        <v>2230</v>
      </c>
      <c r="E124" s="5" t="s">
        <v>2231</v>
      </c>
      <c r="F124" s="5" t="s">
        <v>2232</v>
      </c>
      <c r="G124" s="5" t="s">
        <v>2233</v>
      </c>
      <c r="H124" s="5" t="s">
        <v>2234</v>
      </c>
      <c r="J124" s="5" t="s">
        <v>2364</v>
      </c>
    </row>
    <row r="125" spans="1:10">
      <c r="A125" s="5">
        <v>124</v>
      </c>
      <c r="B125" s="5" t="s">
        <v>1708</v>
      </c>
      <c r="C125" s="5" t="s">
        <v>106</v>
      </c>
      <c r="D125" s="5" t="s">
        <v>2235</v>
      </c>
      <c r="E125" s="5" t="s">
        <v>2236</v>
      </c>
      <c r="F125" s="5" t="s">
        <v>2237</v>
      </c>
      <c r="G125" s="5" t="s">
        <v>2083</v>
      </c>
      <c r="J125" s="5" t="s">
        <v>2364</v>
      </c>
    </row>
    <row r="126" spans="1:10">
      <c r="A126" s="5">
        <v>125</v>
      </c>
      <c r="B126" s="5" t="s">
        <v>1708</v>
      </c>
      <c r="C126" s="5" t="s">
        <v>106</v>
      </c>
      <c r="D126" s="5" t="s">
        <v>2238</v>
      </c>
      <c r="E126" s="5" t="s">
        <v>2239</v>
      </c>
      <c r="F126" s="5" t="s">
        <v>2240</v>
      </c>
      <c r="G126" s="5" t="s">
        <v>1809</v>
      </c>
      <c r="H126" s="5" t="s">
        <v>2241</v>
      </c>
      <c r="J126" s="5" t="s">
        <v>2364</v>
      </c>
    </row>
    <row r="127" spans="1:10">
      <c r="A127" s="5">
        <v>126</v>
      </c>
      <c r="B127" s="5" t="s">
        <v>1708</v>
      </c>
      <c r="C127" s="5" t="s">
        <v>106</v>
      </c>
      <c r="D127" s="5" t="s">
        <v>2242</v>
      </c>
      <c r="E127" s="5" t="s">
        <v>2243</v>
      </c>
      <c r="F127" s="5" t="s">
        <v>2244</v>
      </c>
      <c r="G127" s="5" t="s">
        <v>1947</v>
      </c>
      <c r="H127" s="5" t="s">
        <v>1960</v>
      </c>
      <c r="J127" s="5" t="s">
        <v>2364</v>
      </c>
    </row>
    <row r="128" spans="1:10">
      <c r="A128" s="5">
        <v>127</v>
      </c>
      <c r="B128" s="5" t="s">
        <v>1708</v>
      </c>
      <c r="C128" s="5" t="s">
        <v>106</v>
      </c>
      <c r="D128" s="5" t="s">
        <v>2245</v>
      </c>
      <c r="E128" s="5" t="s">
        <v>2246</v>
      </c>
      <c r="F128" s="5" t="s">
        <v>2247</v>
      </c>
      <c r="G128" s="5" t="s">
        <v>2182</v>
      </c>
      <c r="H128" s="5" t="s">
        <v>2159</v>
      </c>
      <c r="J128" s="5" t="s">
        <v>2364</v>
      </c>
    </row>
    <row r="129" spans="1:10">
      <c r="A129" s="5">
        <v>128</v>
      </c>
      <c r="B129" s="5" t="s">
        <v>1708</v>
      </c>
      <c r="C129" s="5" t="s">
        <v>106</v>
      </c>
      <c r="D129" s="5" t="s">
        <v>2248</v>
      </c>
      <c r="E129" s="5" t="s">
        <v>2249</v>
      </c>
      <c r="F129" s="5" t="s">
        <v>2250</v>
      </c>
      <c r="G129" s="5" t="s">
        <v>1716</v>
      </c>
      <c r="H129" s="5" t="s">
        <v>2159</v>
      </c>
      <c r="J129" s="5" t="s">
        <v>2364</v>
      </c>
    </row>
    <row r="130" spans="1:10">
      <c r="A130" s="5">
        <v>129</v>
      </c>
      <c r="B130" s="5" t="s">
        <v>1708</v>
      </c>
      <c r="C130" s="5" t="s">
        <v>106</v>
      </c>
      <c r="D130" s="5" t="s">
        <v>2251</v>
      </c>
      <c r="E130" s="5" t="s">
        <v>2252</v>
      </c>
      <c r="F130" s="5" t="s">
        <v>2253</v>
      </c>
      <c r="G130" s="5" t="s">
        <v>1741</v>
      </c>
      <c r="H130" s="5" t="s">
        <v>2254</v>
      </c>
      <c r="J130" s="5" t="s">
        <v>2364</v>
      </c>
    </row>
    <row r="131" spans="1:10">
      <c r="A131" s="5">
        <v>130</v>
      </c>
      <c r="B131" s="5" t="s">
        <v>1708</v>
      </c>
      <c r="C131" s="5" t="s">
        <v>106</v>
      </c>
      <c r="D131" s="5" t="s">
        <v>2255</v>
      </c>
      <c r="E131" s="5" t="s">
        <v>2256</v>
      </c>
      <c r="F131" s="5" t="s">
        <v>2257</v>
      </c>
      <c r="G131" s="5" t="s">
        <v>1741</v>
      </c>
      <c r="H131" s="5" t="s">
        <v>2258</v>
      </c>
      <c r="J131" s="5" t="s">
        <v>2364</v>
      </c>
    </row>
    <row r="132" spans="1:10">
      <c r="A132" s="5">
        <v>131</v>
      </c>
      <c r="B132" s="5" t="s">
        <v>1708</v>
      </c>
      <c r="C132" s="5" t="s">
        <v>106</v>
      </c>
      <c r="D132" s="5" t="s">
        <v>2259</v>
      </c>
      <c r="E132" s="5" t="s">
        <v>2260</v>
      </c>
      <c r="F132" s="5" t="s">
        <v>2261</v>
      </c>
      <c r="G132" s="5" t="s">
        <v>2019</v>
      </c>
      <c r="H132" s="5" t="s">
        <v>2262</v>
      </c>
      <c r="J132" s="5" t="s">
        <v>2364</v>
      </c>
    </row>
    <row r="133" spans="1:10">
      <c r="A133" s="5">
        <v>132</v>
      </c>
      <c r="B133" s="5" t="s">
        <v>1708</v>
      </c>
      <c r="C133" s="5" t="s">
        <v>106</v>
      </c>
      <c r="D133" s="5" t="s">
        <v>2263</v>
      </c>
      <c r="E133" s="5" t="s">
        <v>2264</v>
      </c>
      <c r="F133" s="5" t="s">
        <v>2265</v>
      </c>
      <c r="G133" s="5" t="s">
        <v>1924</v>
      </c>
      <c r="H133" s="5" t="s">
        <v>2266</v>
      </c>
      <c r="J133" s="5" t="s">
        <v>2364</v>
      </c>
    </row>
    <row r="134" spans="1:10">
      <c r="A134" s="5">
        <v>133</v>
      </c>
      <c r="B134" s="5" t="s">
        <v>1708</v>
      </c>
      <c r="C134" s="5" t="s">
        <v>106</v>
      </c>
      <c r="D134" s="5" t="s">
        <v>2267</v>
      </c>
      <c r="E134" s="5" t="s">
        <v>2268</v>
      </c>
      <c r="F134" s="5" t="s">
        <v>2269</v>
      </c>
      <c r="G134" s="5" t="s">
        <v>1741</v>
      </c>
      <c r="H134" s="5" t="s">
        <v>2254</v>
      </c>
      <c r="J134" s="5" t="s">
        <v>2364</v>
      </c>
    </row>
    <row r="135" spans="1:10">
      <c r="A135" s="5">
        <v>134</v>
      </c>
      <c r="B135" s="5" t="s">
        <v>1708</v>
      </c>
      <c r="C135" s="5" t="s">
        <v>106</v>
      </c>
      <c r="D135" s="5" t="s">
        <v>2270</v>
      </c>
      <c r="E135" s="5" t="s">
        <v>2271</v>
      </c>
      <c r="F135" s="5" t="s">
        <v>2272</v>
      </c>
      <c r="G135" s="5" t="s">
        <v>2273</v>
      </c>
      <c r="H135" s="5" t="s">
        <v>2274</v>
      </c>
      <c r="J135" s="5" t="s">
        <v>2364</v>
      </c>
    </row>
    <row r="136" spans="1:10">
      <c r="A136" s="5">
        <v>135</v>
      </c>
      <c r="B136" s="5" t="s">
        <v>1708</v>
      </c>
      <c r="C136" s="5" t="s">
        <v>106</v>
      </c>
      <c r="D136" s="5" t="s">
        <v>2275</v>
      </c>
      <c r="E136" s="5" t="s">
        <v>2276</v>
      </c>
      <c r="F136" s="5" t="s">
        <v>2277</v>
      </c>
      <c r="G136" s="5" t="s">
        <v>1809</v>
      </c>
      <c r="H136" s="5" t="s">
        <v>2278</v>
      </c>
      <c r="J136" s="5" t="s">
        <v>2364</v>
      </c>
    </row>
    <row r="137" spans="1:10">
      <c r="A137" s="5">
        <v>136</v>
      </c>
      <c r="B137" s="5" t="s">
        <v>1708</v>
      </c>
      <c r="C137" s="5" t="s">
        <v>106</v>
      </c>
      <c r="D137" s="5" t="s">
        <v>2279</v>
      </c>
      <c r="E137" s="5" t="s">
        <v>2280</v>
      </c>
      <c r="F137" s="5" t="s">
        <v>2281</v>
      </c>
      <c r="G137" s="5" t="s">
        <v>2083</v>
      </c>
      <c r="H137" s="5" t="s">
        <v>2282</v>
      </c>
      <c r="J137" s="5" t="s">
        <v>2364</v>
      </c>
    </row>
    <row r="138" spans="1:10">
      <c r="A138" s="5">
        <v>137</v>
      </c>
      <c r="B138" s="5" t="s">
        <v>1708</v>
      </c>
      <c r="C138" s="5" t="s">
        <v>106</v>
      </c>
      <c r="D138" s="5" t="s">
        <v>2283</v>
      </c>
      <c r="E138" s="5" t="s">
        <v>2284</v>
      </c>
      <c r="F138" s="5" t="s">
        <v>2285</v>
      </c>
      <c r="G138" s="5" t="s">
        <v>2286</v>
      </c>
      <c r="H138" s="5" t="s">
        <v>2287</v>
      </c>
      <c r="J138" s="5" t="s">
        <v>2364</v>
      </c>
    </row>
    <row r="139" spans="1:10">
      <c r="A139" s="5">
        <v>138</v>
      </c>
      <c r="B139" s="5" t="s">
        <v>1708</v>
      </c>
      <c r="C139" s="5" t="s">
        <v>106</v>
      </c>
      <c r="D139" s="5" t="s">
        <v>2288</v>
      </c>
      <c r="E139" s="5" t="s">
        <v>2289</v>
      </c>
      <c r="F139" s="5" t="s">
        <v>2290</v>
      </c>
      <c r="G139" s="5" t="s">
        <v>2083</v>
      </c>
      <c r="H139" s="5" t="s">
        <v>2291</v>
      </c>
      <c r="J139" s="5" t="s">
        <v>2364</v>
      </c>
    </row>
    <row r="140" spans="1:10">
      <c r="A140" s="5">
        <v>139</v>
      </c>
      <c r="B140" s="5" t="s">
        <v>1708</v>
      </c>
      <c r="C140" s="5" t="s">
        <v>106</v>
      </c>
      <c r="D140" s="5" t="s">
        <v>2292</v>
      </c>
      <c r="E140" s="5" t="s">
        <v>2293</v>
      </c>
      <c r="F140" s="5" t="s">
        <v>2294</v>
      </c>
      <c r="G140" s="5" t="s">
        <v>2083</v>
      </c>
      <c r="J140" s="5" t="s">
        <v>2364</v>
      </c>
    </row>
    <row r="141" spans="1:10">
      <c r="A141" s="5">
        <v>140</v>
      </c>
      <c r="B141" s="5" t="s">
        <v>1708</v>
      </c>
      <c r="C141" s="5" t="s">
        <v>106</v>
      </c>
      <c r="D141" s="5" t="s">
        <v>2295</v>
      </c>
      <c r="E141" s="5" t="s">
        <v>2296</v>
      </c>
      <c r="F141" s="5" t="s">
        <v>2297</v>
      </c>
      <c r="G141" s="5" t="s">
        <v>1741</v>
      </c>
      <c r="H141" s="5" t="s">
        <v>2298</v>
      </c>
      <c r="J141" s="5" t="s">
        <v>2364</v>
      </c>
    </row>
    <row r="142" spans="1:10">
      <c r="A142" s="5">
        <v>141</v>
      </c>
      <c r="B142" s="5" t="s">
        <v>1708</v>
      </c>
      <c r="C142" s="5" t="s">
        <v>106</v>
      </c>
      <c r="D142" s="5" t="s">
        <v>2299</v>
      </c>
      <c r="E142" s="5" t="s">
        <v>2300</v>
      </c>
      <c r="F142" s="5" t="s">
        <v>2301</v>
      </c>
      <c r="G142" s="5" t="s">
        <v>2302</v>
      </c>
      <c r="H142" s="5" t="s">
        <v>2303</v>
      </c>
      <c r="J142" s="5" t="s">
        <v>2364</v>
      </c>
    </row>
    <row r="143" spans="1:10">
      <c r="A143" s="5">
        <v>142</v>
      </c>
      <c r="B143" s="5" t="s">
        <v>1708</v>
      </c>
      <c r="C143" s="5" t="s">
        <v>106</v>
      </c>
      <c r="D143" s="5" t="s">
        <v>2304</v>
      </c>
      <c r="E143" s="5" t="s">
        <v>2305</v>
      </c>
      <c r="F143" s="5" t="s">
        <v>2306</v>
      </c>
      <c r="G143" s="5" t="s">
        <v>2307</v>
      </c>
      <c r="H143" s="5" t="s">
        <v>2308</v>
      </c>
      <c r="J143" s="5" t="s">
        <v>2364</v>
      </c>
    </row>
    <row r="144" spans="1:10">
      <c r="A144" s="5">
        <v>143</v>
      </c>
      <c r="B144" s="5" t="s">
        <v>1708</v>
      </c>
      <c r="C144" s="5" t="s">
        <v>106</v>
      </c>
      <c r="D144" s="5" t="s">
        <v>2309</v>
      </c>
      <c r="E144" s="5" t="s">
        <v>2310</v>
      </c>
      <c r="F144" s="5" t="s">
        <v>2311</v>
      </c>
      <c r="G144" s="5" t="s">
        <v>1741</v>
      </c>
      <c r="J144" s="5" t="s">
        <v>2364</v>
      </c>
    </row>
    <row r="145" spans="1:10">
      <c r="A145" s="5">
        <v>144</v>
      </c>
      <c r="B145" s="5" t="s">
        <v>1708</v>
      </c>
      <c r="C145" s="5" t="s">
        <v>106</v>
      </c>
      <c r="D145" s="5" t="s">
        <v>2312</v>
      </c>
      <c r="E145" s="5" t="s">
        <v>2313</v>
      </c>
      <c r="F145" s="5" t="s">
        <v>2314</v>
      </c>
      <c r="G145" s="5" t="s">
        <v>1741</v>
      </c>
      <c r="H145" s="5" t="s">
        <v>2315</v>
      </c>
      <c r="J145" s="5" t="s">
        <v>2364</v>
      </c>
    </row>
    <row r="146" spans="1:10">
      <c r="A146" s="5">
        <v>145</v>
      </c>
      <c r="B146" s="5" t="s">
        <v>1708</v>
      </c>
      <c r="C146" s="5" t="s">
        <v>106</v>
      </c>
      <c r="D146" s="5" t="s">
        <v>2316</v>
      </c>
      <c r="E146" s="5" t="s">
        <v>2317</v>
      </c>
      <c r="F146" s="5" t="s">
        <v>2318</v>
      </c>
      <c r="G146" s="5" t="s">
        <v>2319</v>
      </c>
      <c r="H146" s="5" t="s">
        <v>2320</v>
      </c>
      <c r="J146" s="5" t="s">
        <v>2364</v>
      </c>
    </row>
    <row r="147" spans="1:10">
      <c r="A147" s="5">
        <v>146</v>
      </c>
      <c r="B147" s="5" t="s">
        <v>1708</v>
      </c>
      <c r="C147" s="5" t="s">
        <v>106</v>
      </c>
      <c r="D147" s="5" t="s">
        <v>2321</v>
      </c>
      <c r="E147" s="5" t="s">
        <v>2322</v>
      </c>
      <c r="F147" s="5" t="s">
        <v>2323</v>
      </c>
      <c r="G147" s="5" t="s">
        <v>2324</v>
      </c>
      <c r="H147" s="5" t="s">
        <v>2325</v>
      </c>
      <c r="J147" s="5" t="s">
        <v>2364</v>
      </c>
    </row>
    <row r="148" spans="1:10">
      <c r="A148" s="5">
        <v>147</v>
      </c>
      <c r="B148" s="5" t="s">
        <v>1708</v>
      </c>
      <c r="C148" s="5" t="s">
        <v>106</v>
      </c>
      <c r="D148" s="5" t="s">
        <v>2326</v>
      </c>
      <c r="E148" s="5" t="s">
        <v>2327</v>
      </c>
      <c r="F148" s="5" t="s">
        <v>2328</v>
      </c>
      <c r="G148" s="5" t="s">
        <v>2329</v>
      </c>
      <c r="H148" s="5" t="s">
        <v>2330</v>
      </c>
      <c r="J148" s="5" t="s">
        <v>2364</v>
      </c>
    </row>
    <row r="149" spans="1:10">
      <c r="A149" s="5">
        <v>148</v>
      </c>
      <c r="B149" s="5" t="s">
        <v>1708</v>
      </c>
      <c r="C149" s="5" t="s">
        <v>106</v>
      </c>
      <c r="D149" s="5" t="s">
        <v>2331</v>
      </c>
      <c r="E149" s="5" t="s">
        <v>2332</v>
      </c>
      <c r="F149" s="5" t="s">
        <v>2333</v>
      </c>
      <c r="G149" s="5" t="s">
        <v>2334</v>
      </c>
      <c r="J149" s="5" t="s">
        <v>2364</v>
      </c>
    </row>
    <row r="150" spans="1:10">
      <c r="A150" s="5">
        <v>149</v>
      </c>
      <c r="B150" s="5" t="s">
        <v>1708</v>
      </c>
      <c r="C150" s="5" t="s">
        <v>106</v>
      </c>
      <c r="D150" s="5" t="s">
        <v>2335</v>
      </c>
      <c r="E150" s="5" t="s">
        <v>2336</v>
      </c>
      <c r="F150" s="5" t="s">
        <v>2337</v>
      </c>
      <c r="G150" s="5" t="s">
        <v>1809</v>
      </c>
      <c r="H150" s="5" t="s">
        <v>2338</v>
      </c>
      <c r="J150" s="5" t="s">
        <v>2364</v>
      </c>
    </row>
    <row r="151" spans="1:10">
      <c r="A151" s="5">
        <v>150</v>
      </c>
      <c r="B151" s="5" t="s">
        <v>1708</v>
      </c>
      <c r="C151" s="5" t="s">
        <v>106</v>
      </c>
      <c r="D151" s="5" t="s">
        <v>2339</v>
      </c>
      <c r="E151" s="5" t="s">
        <v>2340</v>
      </c>
      <c r="F151" s="5" t="s">
        <v>2341</v>
      </c>
      <c r="G151" s="5" t="s">
        <v>2342</v>
      </c>
      <c r="H151" s="5" t="s">
        <v>2343</v>
      </c>
      <c r="J151" s="5" t="s">
        <v>2364</v>
      </c>
    </row>
    <row r="152" spans="1:10">
      <c r="A152" s="5">
        <v>151</v>
      </c>
      <c r="B152" s="5" t="s">
        <v>1708</v>
      </c>
      <c r="C152" s="5" t="s">
        <v>106</v>
      </c>
      <c r="D152" s="5" t="s">
        <v>2344</v>
      </c>
      <c r="E152" s="5" t="s">
        <v>2345</v>
      </c>
      <c r="F152" s="5" t="s">
        <v>2346</v>
      </c>
      <c r="G152" s="5" t="s">
        <v>1809</v>
      </c>
      <c r="J152" s="5" t="s">
        <v>2364</v>
      </c>
    </row>
    <row r="153" spans="1:10">
      <c r="A153" s="5">
        <v>152</v>
      </c>
      <c r="B153" s="5" t="s">
        <v>1708</v>
      </c>
      <c r="C153" s="5" t="s">
        <v>106</v>
      </c>
      <c r="D153" s="5" t="s">
        <v>2347</v>
      </c>
      <c r="E153" s="5" t="s">
        <v>2348</v>
      </c>
      <c r="F153" s="5" t="s">
        <v>2349</v>
      </c>
      <c r="G153" s="5" t="s">
        <v>2350</v>
      </c>
      <c r="H153" s="5" t="s">
        <v>2351</v>
      </c>
      <c r="J153" s="5" t="s">
        <v>2364</v>
      </c>
    </row>
    <row r="154" spans="1:10">
      <c r="A154" s="5">
        <v>153</v>
      </c>
      <c r="B154" s="5" t="s">
        <v>1708</v>
      </c>
      <c r="C154" s="5" t="s">
        <v>106</v>
      </c>
      <c r="D154" s="5" t="s">
        <v>2352</v>
      </c>
      <c r="E154" s="5" t="s">
        <v>2353</v>
      </c>
      <c r="F154" s="5" t="s">
        <v>2354</v>
      </c>
      <c r="G154" s="5" t="s">
        <v>2355</v>
      </c>
      <c r="J154" s="5" t="s">
        <v>2364</v>
      </c>
    </row>
    <row r="155" spans="1:10">
      <c r="A155" s="5">
        <v>154</v>
      </c>
      <c r="B155" s="5" t="s">
        <v>1708</v>
      </c>
      <c r="C155" s="5" t="s">
        <v>106</v>
      </c>
      <c r="D155" s="5" t="s">
        <v>2356</v>
      </c>
      <c r="E155" s="5" t="s">
        <v>2357</v>
      </c>
      <c r="F155" s="5" t="s">
        <v>2358</v>
      </c>
      <c r="G155" s="5" t="s">
        <v>1767</v>
      </c>
      <c r="H155" s="5" t="s">
        <v>2359</v>
      </c>
      <c r="J155" s="5" t="s">
        <v>2364</v>
      </c>
    </row>
    <row r="156" spans="1:10">
      <c r="A156" s="5">
        <v>155</v>
      </c>
      <c r="B156" s="5" t="s">
        <v>1708</v>
      </c>
      <c r="C156" s="5" t="s">
        <v>106</v>
      </c>
      <c r="D156" s="5" t="s">
        <v>2360</v>
      </c>
      <c r="E156" s="5" t="s">
        <v>2361</v>
      </c>
      <c r="F156" s="5" t="s">
        <v>1735</v>
      </c>
      <c r="G156" s="5" t="s">
        <v>2362</v>
      </c>
      <c r="H156" s="5" t="s">
        <v>2363</v>
      </c>
      <c r="J156" s="5" t="s">
        <v>2364</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76"/>
  <sheetViews>
    <sheetView showGridLines="0" zoomScaleNormal="100" workbookViewId="0"/>
  </sheetViews>
  <sheetFormatPr defaultRowHeight="11.25"/>
  <cols>
    <col min="1" max="1" width="9.140625" style="1065"/>
  </cols>
  <sheetData>
    <row r="1" spans="1:4">
      <c r="A1" s="1065" t="s">
        <v>1683</v>
      </c>
      <c r="B1" t="s">
        <v>491</v>
      </c>
      <c r="C1" t="s">
        <v>492</v>
      </c>
      <c r="D1" t="s">
        <v>1682</v>
      </c>
    </row>
    <row r="2" spans="1:4">
      <c r="A2" s="1065">
        <v>1</v>
      </c>
      <c r="B2" t="s">
        <v>769</v>
      </c>
      <c r="C2" t="s">
        <v>769</v>
      </c>
      <c r="D2" t="s">
        <v>770</v>
      </c>
    </row>
    <row r="3" spans="1:4">
      <c r="A3" s="1065">
        <v>2</v>
      </c>
      <c r="B3" t="s">
        <v>769</v>
      </c>
      <c r="C3" t="s">
        <v>771</v>
      </c>
      <c r="D3" t="s">
        <v>772</v>
      </c>
    </row>
    <row r="4" spans="1:4">
      <c r="A4" s="1065">
        <v>3</v>
      </c>
      <c r="B4" t="s">
        <v>769</v>
      </c>
      <c r="C4" t="s">
        <v>773</v>
      </c>
      <c r="D4" t="s">
        <v>774</v>
      </c>
    </row>
    <row r="5" spans="1:4">
      <c r="A5" s="1065">
        <v>4</v>
      </c>
      <c r="B5" t="s">
        <v>769</v>
      </c>
      <c r="C5" t="s">
        <v>775</v>
      </c>
      <c r="D5" t="s">
        <v>776</v>
      </c>
    </row>
    <row r="6" spans="1:4">
      <c r="A6" s="1065">
        <v>5</v>
      </c>
      <c r="B6" t="s">
        <v>769</v>
      </c>
      <c r="C6" t="s">
        <v>777</v>
      </c>
      <c r="D6" t="s">
        <v>778</v>
      </c>
    </row>
    <row r="7" spans="1:4">
      <c r="A7" s="1065">
        <v>6</v>
      </c>
      <c r="B7" t="s">
        <v>769</v>
      </c>
      <c r="C7" t="s">
        <v>779</v>
      </c>
      <c r="D7" t="s">
        <v>780</v>
      </c>
    </row>
    <row r="8" spans="1:4">
      <c r="A8" s="1065">
        <v>7</v>
      </c>
      <c r="B8" t="s">
        <v>769</v>
      </c>
      <c r="C8" t="s">
        <v>781</v>
      </c>
      <c r="D8" t="s">
        <v>782</v>
      </c>
    </row>
    <row r="9" spans="1:4">
      <c r="A9" s="1065">
        <v>8</v>
      </c>
      <c r="B9" t="s">
        <v>769</v>
      </c>
      <c r="C9" t="s">
        <v>783</v>
      </c>
      <c r="D9" t="s">
        <v>784</v>
      </c>
    </row>
    <row r="10" spans="1:4">
      <c r="A10" s="1065">
        <v>9</v>
      </c>
      <c r="B10" t="s">
        <v>769</v>
      </c>
      <c r="C10" t="s">
        <v>785</v>
      </c>
      <c r="D10" t="s">
        <v>786</v>
      </c>
    </row>
    <row r="11" spans="1:4">
      <c r="A11" s="1065">
        <v>10</v>
      </c>
      <c r="B11" t="s">
        <v>769</v>
      </c>
      <c r="C11" t="s">
        <v>787</v>
      </c>
      <c r="D11" t="s">
        <v>788</v>
      </c>
    </row>
    <row r="12" spans="1:4">
      <c r="A12" s="1065">
        <v>11</v>
      </c>
      <c r="B12" t="s">
        <v>769</v>
      </c>
      <c r="C12" t="s">
        <v>789</v>
      </c>
      <c r="D12" t="s">
        <v>790</v>
      </c>
    </row>
    <row r="13" spans="1:4">
      <c r="A13" s="1065">
        <v>12</v>
      </c>
      <c r="B13" t="s">
        <v>769</v>
      </c>
      <c r="C13" t="s">
        <v>791</v>
      </c>
      <c r="D13" t="s">
        <v>792</v>
      </c>
    </row>
    <row r="14" spans="1:4">
      <c r="A14" s="1065">
        <v>13</v>
      </c>
      <c r="B14" t="s">
        <v>769</v>
      </c>
      <c r="C14" t="s">
        <v>793</v>
      </c>
      <c r="D14" t="s">
        <v>794</v>
      </c>
    </row>
    <row r="15" spans="1:4">
      <c r="A15" s="1065">
        <v>14</v>
      </c>
      <c r="B15" t="s">
        <v>769</v>
      </c>
      <c r="C15" t="s">
        <v>795</v>
      </c>
      <c r="D15" t="s">
        <v>796</v>
      </c>
    </row>
    <row r="16" spans="1:4">
      <c r="A16" s="1065">
        <v>15</v>
      </c>
      <c r="B16" t="s">
        <v>769</v>
      </c>
      <c r="C16" t="s">
        <v>797</v>
      </c>
      <c r="D16" t="s">
        <v>798</v>
      </c>
    </row>
    <row r="17" spans="1:4">
      <c r="A17" s="1065">
        <v>16</v>
      </c>
      <c r="B17" t="s">
        <v>769</v>
      </c>
      <c r="C17" t="s">
        <v>799</v>
      </c>
      <c r="D17" t="s">
        <v>800</v>
      </c>
    </row>
    <row r="18" spans="1:4">
      <c r="A18" s="1065">
        <v>17</v>
      </c>
      <c r="B18" t="s">
        <v>801</v>
      </c>
      <c r="C18" t="s">
        <v>803</v>
      </c>
      <c r="D18" t="s">
        <v>804</v>
      </c>
    </row>
    <row r="19" spans="1:4">
      <c r="A19" s="1065">
        <v>18</v>
      </c>
      <c r="B19" t="s">
        <v>801</v>
      </c>
      <c r="C19" t="s">
        <v>801</v>
      </c>
      <c r="D19" t="s">
        <v>802</v>
      </c>
    </row>
    <row r="20" spans="1:4">
      <c r="A20" s="1065">
        <v>19</v>
      </c>
      <c r="B20" t="s">
        <v>801</v>
      </c>
      <c r="C20" t="s">
        <v>805</v>
      </c>
      <c r="D20" t="s">
        <v>806</v>
      </c>
    </row>
    <row r="21" spans="1:4">
      <c r="A21" s="1065">
        <v>20</v>
      </c>
      <c r="B21" t="s">
        <v>801</v>
      </c>
      <c r="C21" t="s">
        <v>807</v>
      </c>
      <c r="D21" t="s">
        <v>808</v>
      </c>
    </row>
    <row r="22" spans="1:4">
      <c r="A22" s="1065">
        <v>21</v>
      </c>
      <c r="B22" t="s">
        <v>801</v>
      </c>
      <c r="C22" t="s">
        <v>809</v>
      </c>
      <c r="D22" t="s">
        <v>810</v>
      </c>
    </row>
    <row r="23" spans="1:4">
      <c r="A23" s="1065">
        <v>22</v>
      </c>
      <c r="B23" t="s">
        <v>801</v>
      </c>
      <c r="C23" t="s">
        <v>811</v>
      </c>
      <c r="D23" t="s">
        <v>812</v>
      </c>
    </row>
    <row r="24" spans="1:4">
      <c r="A24" s="1065">
        <v>23</v>
      </c>
      <c r="B24" t="s">
        <v>801</v>
      </c>
      <c r="C24" t="s">
        <v>813</v>
      </c>
      <c r="D24" t="s">
        <v>814</v>
      </c>
    </row>
    <row r="25" spans="1:4">
      <c r="A25" s="1065">
        <v>24</v>
      </c>
      <c r="B25" t="s">
        <v>801</v>
      </c>
      <c r="C25" t="s">
        <v>815</v>
      </c>
      <c r="D25" t="s">
        <v>816</v>
      </c>
    </row>
    <row r="26" spans="1:4">
      <c r="A26" s="1065">
        <v>25</v>
      </c>
      <c r="B26" t="s">
        <v>801</v>
      </c>
      <c r="C26" t="s">
        <v>817</v>
      </c>
      <c r="D26" t="s">
        <v>818</v>
      </c>
    </row>
    <row r="27" spans="1:4">
      <c r="A27" s="1065">
        <v>26</v>
      </c>
      <c r="B27" t="s">
        <v>801</v>
      </c>
      <c r="C27" t="s">
        <v>819</v>
      </c>
      <c r="D27" t="s">
        <v>820</v>
      </c>
    </row>
    <row r="28" spans="1:4">
      <c r="A28" s="1065">
        <v>27</v>
      </c>
      <c r="B28" t="s">
        <v>801</v>
      </c>
      <c r="C28" t="s">
        <v>821</v>
      </c>
      <c r="D28" t="s">
        <v>822</v>
      </c>
    </row>
    <row r="29" spans="1:4">
      <c r="A29" s="1065">
        <v>28</v>
      </c>
      <c r="B29" t="s">
        <v>801</v>
      </c>
      <c r="C29" t="s">
        <v>823</v>
      </c>
      <c r="D29" t="s">
        <v>824</v>
      </c>
    </row>
    <row r="30" spans="1:4">
      <c r="A30" s="1065">
        <v>29</v>
      </c>
      <c r="B30" t="s">
        <v>801</v>
      </c>
      <c r="C30" t="s">
        <v>825</v>
      </c>
      <c r="D30" t="s">
        <v>826</v>
      </c>
    </row>
    <row r="31" spans="1:4">
      <c r="A31" s="1065">
        <v>30</v>
      </c>
      <c r="B31" t="s">
        <v>801</v>
      </c>
      <c r="C31" t="s">
        <v>827</v>
      </c>
      <c r="D31" t="s">
        <v>828</v>
      </c>
    </row>
    <row r="32" spans="1:4">
      <c r="A32" s="1065">
        <v>31</v>
      </c>
      <c r="B32" t="s">
        <v>801</v>
      </c>
      <c r="C32" t="s">
        <v>829</v>
      </c>
      <c r="D32" t="s">
        <v>830</v>
      </c>
    </row>
    <row r="33" spans="1:4">
      <c r="A33" s="1065">
        <v>32</v>
      </c>
      <c r="B33" t="s">
        <v>831</v>
      </c>
      <c r="C33" t="s">
        <v>833</v>
      </c>
      <c r="D33" t="s">
        <v>834</v>
      </c>
    </row>
    <row r="34" spans="1:4">
      <c r="A34" s="1065">
        <v>33</v>
      </c>
      <c r="B34" t="s">
        <v>831</v>
      </c>
      <c r="C34" t="s">
        <v>831</v>
      </c>
      <c r="D34" t="s">
        <v>832</v>
      </c>
    </row>
    <row r="35" spans="1:4">
      <c r="A35" s="1065">
        <v>34</v>
      </c>
      <c r="B35" t="s">
        <v>831</v>
      </c>
      <c r="C35" t="s">
        <v>835</v>
      </c>
      <c r="D35" t="s">
        <v>836</v>
      </c>
    </row>
    <row r="36" spans="1:4">
      <c r="A36" s="1065">
        <v>35</v>
      </c>
      <c r="B36" t="s">
        <v>831</v>
      </c>
      <c r="C36" t="s">
        <v>837</v>
      </c>
      <c r="D36" t="s">
        <v>838</v>
      </c>
    </row>
    <row r="37" spans="1:4">
      <c r="A37" s="1065">
        <v>36</v>
      </c>
      <c r="B37" t="s">
        <v>831</v>
      </c>
      <c r="C37" t="s">
        <v>839</v>
      </c>
      <c r="D37" t="s">
        <v>840</v>
      </c>
    </row>
    <row r="38" spans="1:4">
      <c r="A38" s="1065">
        <v>37</v>
      </c>
      <c r="B38" t="s">
        <v>831</v>
      </c>
      <c r="C38" t="s">
        <v>841</v>
      </c>
      <c r="D38" t="s">
        <v>842</v>
      </c>
    </row>
    <row r="39" spans="1:4">
      <c r="A39" s="1065">
        <v>38</v>
      </c>
      <c r="B39" t="s">
        <v>831</v>
      </c>
      <c r="C39" t="s">
        <v>843</v>
      </c>
      <c r="D39" t="s">
        <v>844</v>
      </c>
    </row>
    <row r="40" spans="1:4">
      <c r="A40" s="1065">
        <v>39</v>
      </c>
      <c r="B40" t="s">
        <v>831</v>
      </c>
      <c r="C40" t="s">
        <v>845</v>
      </c>
      <c r="D40" t="s">
        <v>846</v>
      </c>
    </row>
    <row r="41" spans="1:4">
      <c r="A41" s="1065">
        <v>40</v>
      </c>
      <c r="B41" t="s">
        <v>831</v>
      </c>
      <c r="C41" t="s">
        <v>847</v>
      </c>
      <c r="D41" t="s">
        <v>848</v>
      </c>
    </row>
    <row r="42" spans="1:4">
      <c r="A42" s="1065">
        <v>41</v>
      </c>
      <c r="B42" t="s">
        <v>831</v>
      </c>
      <c r="C42" t="s">
        <v>849</v>
      </c>
      <c r="D42" t="s">
        <v>850</v>
      </c>
    </row>
    <row r="43" spans="1:4">
      <c r="A43" s="1065">
        <v>42</v>
      </c>
      <c r="B43" t="s">
        <v>831</v>
      </c>
      <c r="C43" t="s">
        <v>851</v>
      </c>
      <c r="D43" t="s">
        <v>852</v>
      </c>
    </row>
    <row r="44" spans="1:4">
      <c r="A44" s="1065">
        <v>43</v>
      </c>
      <c r="B44" t="s">
        <v>831</v>
      </c>
      <c r="C44" t="s">
        <v>853</v>
      </c>
      <c r="D44" t="s">
        <v>854</v>
      </c>
    </row>
    <row r="45" spans="1:4">
      <c r="A45" s="1065">
        <v>44</v>
      </c>
      <c r="B45" t="s">
        <v>831</v>
      </c>
      <c r="C45" t="s">
        <v>855</v>
      </c>
      <c r="D45" t="s">
        <v>856</v>
      </c>
    </row>
    <row r="46" spans="1:4">
      <c r="A46" s="1065">
        <v>45</v>
      </c>
      <c r="B46" t="s">
        <v>831</v>
      </c>
      <c r="C46" t="s">
        <v>857</v>
      </c>
      <c r="D46" t="s">
        <v>858</v>
      </c>
    </row>
    <row r="47" spans="1:4">
      <c r="A47" s="1065">
        <v>46</v>
      </c>
      <c r="B47" t="s">
        <v>831</v>
      </c>
      <c r="C47" t="s">
        <v>859</v>
      </c>
      <c r="D47" t="s">
        <v>860</v>
      </c>
    </row>
    <row r="48" spans="1:4">
      <c r="A48" s="1065">
        <v>47</v>
      </c>
      <c r="B48" t="s">
        <v>831</v>
      </c>
      <c r="C48" t="s">
        <v>861</v>
      </c>
      <c r="D48" t="s">
        <v>862</v>
      </c>
    </row>
    <row r="49" spans="1:4">
      <c r="A49" s="1065">
        <v>48</v>
      </c>
      <c r="B49" t="s">
        <v>831</v>
      </c>
      <c r="C49" t="s">
        <v>863</v>
      </c>
      <c r="D49" t="s">
        <v>864</v>
      </c>
    </row>
    <row r="50" spans="1:4">
      <c r="A50" s="1065">
        <v>49</v>
      </c>
      <c r="B50" t="s">
        <v>831</v>
      </c>
      <c r="C50" t="s">
        <v>865</v>
      </c>
      <c r="D50" t="s">
        <v>866</v>
      </c>
    </row>
    <row r="51" spans="1:4">
      <c r="A51" s="1065">
        <v>50</v>
      </c>
      <c r="B51" t="s">
        <v>831</v>
      </c>
      <c r="C51" t="s">
        <v>867</v>
      </c>
      <c r="D51" t="s">
        <v>868</v>
      </c>
    </row>
    <row r="52" spans="1:4">
      <c r="A52" s="1065">
        <v>51</v>
      </c>
      <c r="B52" t="s">
        <v>869</v>
      </c>
      <c r="C52" t="s">
        <v>871</v>
      </c>
      <c r="D52" t="s">
        <v>872</v>
      </c>
    </row>
    <row r="53" spans="1:4">
      <c r="A53" s="1065">
        <v>52</v>
      </c>
      <c r="B53" t="s">
        <v>869</v>
      </c>
      <c r="C53" t="s">
        <v>873</v>
      </c>
      <c r="D53" t="s">
        <v>874</v>
      </c>
    </row>
    <row r="54" spans="1:4">
      <c r="A54" s="1065">
        <v>53</v>
      </c>
      <c r="B54" t="s">
        <v>869</v>
      </c>
      <c r="C54" t="s">
        <v>875</v>
      </c>
      <c r="D54" t="s">
        <v>876</v>
      </c>
    </row>
    <row r="55" spans="1:4">
      <c r="A55" s="1065">
        <v>54</v>
      </c>
      <c r="B55" t="s">
        <v>869</v>
      </c>
      <c r="C55" t="s">
        <v>869</v>
      </c>
      <c r="D55" t="s">
        <v>870</v>
      </c>
    </row>
    <row r="56" spans="1:4">
      <c r="A56" s="1065">
        <v>55</v>
      </c>
      <c r="B56" t="s">
        <v>869</v>
      </c>
      <c r="C56" t="s">
        <v>877</v>
      </c>
      <c r="D56" t="s">
        <v>878</v>
      </c>
    </row>
    <row r="57" spans="1:4">
      <c r="A57" s="1065">
        <v>56</v>
      </c>
      <c r="B57" t="s">
        <v>869</v>
      </c>
      <c r="C57" t="s">
        <v>879</v>
      </c>
      <c r="D57" t="s">
        <v>880</v>
      </c>
    </row>
    <row r="58" spans="1:4">
      <c r="A58" s="1065">
        <v>57</v>
      </c>
      <c r="B58" t="s">
        <v>869</v>
      </c>
      <c r="C58" t="s">
        <v>881</v>
      </c>
      <c r="D58" t="s">
        <v>882</v>
      </c>
    </row>
    <row r="59" spans="1:4">
      <c r="A59" s="1065">
        <v>58</v>
      </c>
      <c r="B59" t="s">
        <v>869</v>
      </c>
      <c r="C59" t="s">
        <v>883</v>
      </c>
      <c r="D59" t="s">
        <v>884</v>
      </c>
    </row>
    <row r="60" spans="1:4">
      <c r="A60" s="1065">
        <v>59</v>
      </c>
      <c r="B60" t="s">
        <v>869</v>
      </c>
      <c r="C60" t="s">
        <v>885</v>
      </c>
      <c r="D60" t="s">
        <v>886</v>
      </c>
    </row>
    <row r="61" spans="1:4">
      <c r="A61" s="1065">
        <v>60</v>
      </c>
      <c r="B61" t="s">
        <v>869</v>
      </c>
      <c r="C61" t="s">
        <v>887</v>
      </c>
      <c r="D61" t="s">
        <v>888</v>
      </c>
    </row>
    <row r="62" spans="1:4">
      <c r="A62" s="1065">
        <v>61</v>
      </c>
      <c r="B62" t="s">
        <v>869</v>
      </c>
      <c r="C62" t="s">
        <v>889</v>
      </c>
      <c r="D62" t="s">
        <v>890</v>
      </c>
    </row>
    <row r="63" spans="1:4">
      <c r="A63" s="1065">
        <v>62</v>
      </c>
      <c r="B63" t="s">
        <v>869</v>
      </c>
      <c r="C63" t="s">
        <v>891</v>
      </c>
      <c r="D63" t="s">
        <v>892</v>
      </c>
    </row>
    <row r="64" spans="1:4">
      <c r="A64" s="1065">
        <v>63</v>
      </c>
      <c r="B64" t="s">
        <v>869</v>
      </c>
      <c r="C64" t="s">
        <v>893</v>
      </c>
      <c r="D64" t="s">
        <v>894</v>
      </c>
    </row>
    <row r="65" spans="1:4">
      <c r="A65" s="1065">
        <v>64</v>
      </c>
      <c r="B65" t="s">
        <v>895</v>
      </c>
      <c r="C65" t="s">
        <v>897</v>
      </c>
      <c r="D65" t="s">
        <v>898</v>
      </c>
    </row>
    <row r="66" spans="1:4">
      <c r="A66" s="1065">
        <v>65</v>
      </c>
      <c r="B66" t="s">
        <v>895</v>
      </c>
      <c r="C66" t="s">
        <v>899</v>
      </c>
      <c r="D66" t="s">
        <v>900</v>
      </c>
    </row>
    <row r="67" spans="1:4">
      <c r="A67" s="1065">
        <v>66</v>
      </c>
      <c r="B67" t="s">
        <v>895</v>
      </c>
      <c r="C67" t="s">
        <v>901</v>
      </c>
      <c r="D67" t="s">
        <v>902</v>
      </c>
    </row>
    <row r="68" spans="1:4">
      <c r="A68" s="1065">
        <v>67</v>
      </c>
      <c r="B68" t="s">
        <v>895</v>
      </c>
      <c r="C68" t="s">
        <v>903</v>
      </c>
      <c r="D68" t="s">
        <v>904</v>
      </c>
    </row>
    <row r="69" spans="1:4">
      <c r="A69" s="1065">
        <v>68</v>
      </c>
      <c r="B69" t="s">
        <v>895</v>
      </c>
      <c r="C69" t="s">
        <v>895</v>
      </c>
      <c r="D69" t="s">
        <v>896</v>
      </c>
    </row>
    <row r="70" spans="1:4">
      <c r="A70" s="1065">
        <v>69</v>
      </c>
      <c r="B70" t="s">
        <v>895</v>
      </c>
      <c r="C70" t="s">
        <v>905</v>
      </c>
      <c r="D70" t="s">
        <v>906</v>
      </c>
    </row>
    <row r="71" spans="1:4">
      <c r="A71" s="1065">
        <v>70</v>
      </c>
      <c r="B71" t="s">
        <v>895</v>
      </c>
      <c r="C71" t="s">
        <v>907</v>
      </c>
      <c r="D71" t="s">
        <v>908</v>
      </c>
    </row>
    <row r="72" spans="1:4">
      <c r="A72" s="1065">
        <v>71</v>
      </c>
      <c r="B72" t="s">
        <v>895</v>
      </c>
      <c r="C72" t="s">
        <v>909</v>
      </c>
      <c r="D72" t="s">
        <v>910</v>
      </c>
    </row>
    <row r="73" spans="1:4">
      <c r="A73" s="1065">
        <v>72</v>
      </c>
      <c r="B73" t="s">
        <v>895</v>
      </c>
      <c r="C73" t="s">
        <v>861</v>
      </c>
      <c r="D73" t="s">
        <v>911</v>
      </c>
    </row>
    <row r="74" spans="1:4">
      <c r="A74" s="1065">
        <v>73</v>
      </c>
      <c r="B74" t="s">
        <v>895</v>
      </c>
      <c r="C74" t="s">
        <v>912</v>
      </c>
      <c r="D74" t="s">
        <v>913</v>
      </c>
    </row>
    <row r="75" spans="1:4">
      <c r="A75" s="1065">
        <v>74</v>
      </c>
      <c r="B75" t="s">
        <v>895</v>
      </c>
      <c r="C75" t="s">
        <v>914</v>
      </c>
      <c r="D75" t="s">
        <v>915</v>
      </c>
    </row>
    <row r="76" spans="1:4">
      <c r="A76" s="1065">
        <v>75</v>
      </c>
      <c r="B76" t="s">
        <v>895</v>
      </c>
      <c r="C76" t="s">
        <v>916</v>
      </c>
      <c r="D76" t="s">
        <v>917</v>
      </c>
    </row>
    <row r="77" spans="1:4">
      <c r="A77" s="1065">
        <v>76</v>
      </c>
      <c r="B77" t="s">
        <v>895</v>
      </c>
      <c r="C77" t="s">
        <v>918</v>
      </c>
      <c r="D77" t="s">
        <v>919</v>
      </c>
    </row>
    <row r="78" spans="1:4">
      <c r="A78" s="1065">
        <v>77</v>
      </c>
      <c r="B78" t="s">
        <v>895</v>
      </c>
      <c r="C78" t="s">
        <v>920</v>
      </c>
      <c r="D78" t="s">
        <v>921</v>
      </c>
    </row>
    <row r="79" spans="1:4">
      <c r="A79" s="1065">
        <v>78</v>
      </c>
      <c r="B79" t="s">
        <v>895</v>
      </c>
      <c r="C79" t="s">
        <v>922</v>
      </c>
      <c r="D79" t="s">
        <v>923</v>
      </c>
    </row>
    <row r="80" spans="1:4">
      <c r="A80" s="1065">
        <v>79</v>
      </c>
      <c r="B80" t="s">
        <v>924</v>
      </c>
      <c r="C80" t="s">
        <v>926</v>
      </c>
      <c r="D80" t="s">
        <v>927</v>
      </c>
    </row>
    <row r="81" spans="1:4">
      <c r="A81" s="1065">
        <v>80</v>
      </c>
      <c r="B81" t="s">
        <v>924</v>
      </c>
      <c r="C81" t="s">
        <v>875</v>
      </c>
      <c r="D81" t="s">
        <v>928</v>
      </c>
    </row>
    <row r="82" spans="1:4">
      <c r="A82" s="1065">
        <v>81</v>
      </c>
      <c r="B82" t="s">
        <v>924</v>
      </c>
      <c r="C82" t="s">
        <v>929</v>
      </c>
      <c r="D82" t="s">
        <v>930</v>
      </c>
    </row>
    <row r="83" spans="1:4">
      <c r="A83" s="1065">
        <v>82</v>
      </c>
      <c r="B83" t="s">
        <v>924</v>
      </c>
      <c r="C83" t="s">
        <v>931</v>
      </c>
      <c r="D83" t="s">
        <v>932</v>
      </c>
    </row>
    <row r="84" spans="1:4">
      <c r="A84" s="1065">
        <v>83</v>
      </c>
      <c r="B84" t="s">
        <v>924</v>
      </c>
      <c r="C84" t="s">
        <v>933</v>
      </c>
      <c r="D84" t="s">
        <v>934</v>
      </c>
    </row>
    <row r="85" spans="1:4">
      <c r="A85" s="1065">
        <v>84</v>
      </c>
      <c r="B85" t="s">
        <v>924</v>
      </c>
      <c r="C85" t="s">
        <v>935</v>
      </c>
      <c r="D85" t="s">
        <v>936</v>
      </c>
    </row>
    <row r="86" spans="1:4">
      <c r="A86" s="1065">
        <v>85</v>
      </c>
      <c r="B86" t="s">
        <v>924</v>
      </c>
      <c r="C86" t="s">
        <v>924</v>
      </c>
      <c r="D86" t="s">
        <v>925</v>
      </c>
    </row>
    <row r="87" spans="1:4">
      <c r="A87" s="1065">
        <v>86</v>
      </c>
      <c r="B87" t="s">
        <v>924</v>
      </c>
      <c r="C87" t="s">
        <v>937</v>
      </c>
      <c r="D87" t="s">
        <v>938</v>
      </c>
    </row>
    <row r="88" spans="1:4">
      <c r="A88" s="1065">
        <v>87</v>
      </c>
      <c r="B88" t="s">
        <v>924</v>
      </c>
      <c r="C88" t="s">
        <v>939</v>
      </c>
      <c r="D88" t="s">
        <v>940</v>
      </c>
    </row>
    <row r="89" spans="1:4">
      <c r="A89" s="1065">
        <v>88</v>
      </c>
      <c r="B89" t="s">
        <v>924</v>
      </c>
      <c r="C89" t="s">
        <v>941</v>
      </c>
      <c r="D89" t="s">
        <v>942</v>
      </c>
    </row>
    <row r="90" spans="1:4">
      <c r="A90" s="1065">
        <v>89</v>
      </c>
      <c r="B90" t="s">
        <v>924</v>
      </c>
      <c r="C90" t="s">
        <v>943</v>
      </c>
      <c r="D90" t="s">
        <v>944</v>
      </c>
    </row>
    <row r="91" spans="1:4">
      <c r="A91" s="1065">
        <v>90</v>
      </c>
      <c r="B91" t="s">
        <v>924</v>
      </c>
      <c r="C91" t="s">
        <v>945</v>
      </c>
      <c r="D91" t="s">
        <v>946</v>
      </c>
    </row>
    <row r="92" spans="1:4">
      <c r="A92" s="1065">
        <v>91</v>
      </c>
      <c r="B92" t="s">
        <v>924</v>
      </c>
      <c r="C92" t="s">
        <v>947</v>
      </c>
      <c r="D92" t="s">
        <v>948</v>
      </c>
    </row>
    <row r="93" spans="1:4">
      <c r="A93" s="1065">
        <v>92</v>
      </c>
      <c r="B93" t="s">
        <v>924</v>
      </c>
      <c r="C93" t="s">
        <v>949</v>
      </c>
      <c r="D93" t="s">
        <v>950</v>
      </c>
    </row>
    <row r="94" spans="1:4">
      <c r="A94" s="1065">
        <v>93</v>
      </c>
      <c r="B94" t="s">
        <v>924</v>
      </c>
      <c r="C94" t="s">
        <v>951</v>
      </c>
      <c r="D94" t="s">
        <v>952</v>
      </c>
    </row>
    <row r="95" spans="1:4">
      <c r="A95" s="1065">
        <v>94</v>
      </c>
      <c r="B95" t="s">
        <v>924</v>
      </c>
      <c r="C95" t="s">
        <v>953</v>
      </c>
      <c r="D95" t="s">
        <v>954</v>
      </c>
    </row>
    <row r="96" spans="1:4">
      <c r="A96" s="1065">
        <v>95</v>
      </c>
      <c r="B96" t="s">
        <v>924</v>
      </c>
      <c r="C96" t="s">
        <v>955</v>
      </c>
      <c r="D96" t="s">
        <v>956</v>
      </c>
    </row>
    <row r="97" spans="1:4">
      <c r="A97" s="1065">
        <v>96</v>
      </c>
      <c r="B97" t="s">
        <v>924</v>
      </c>
      <c r="C97" t="s">
        <v>957</v>
      </c>
      <c r="D97" t="s">
        <v>958</v>
      </c>
    </row>
    <row r="98" spans="1:4">
      <c r="A98" s="1065">
        <v>97</v>
      </c>
      <c r="B98" t="s">
        <v>959</v>
      </c>
      <c r="C98" t="s">
        <v>803</v>
      </c>
      <c r="D98" t="s">
        <v>961</v>
      </c>
    </row>
    <row r="99" spans="1:4">
      <c r="A99" s="1065">
        <v>98</v>
      </c>
      <c r="B99" t="s">
        <v>959</v>
      </c>
      <c r="C99" t="s">
        <v>962</v>
      </c>
      <c r="D99" t="s">
        <v>963</v>
      </c>
    </row>
    <row r="100" spans="1:4">
      <c r="A100" s="1065">
        <v>99</v>
      </c>
      <c r="B100" t="s">
        <v>959</v>
      </c>
      <c r="C100" t="s">
        <v>964</v>
      </c>
      <c r="D100" t="s">
        <v>965</v>
      </c>
    </row>
    <row r="101" spans="1:4">
      <c r="A101" s="1065">
        <v>100</v>
      </c>
      <c r="B101" t="s">
        <v>959</v>
      </c>
      <c r="C101" t="s">
        <v>966</v>
      </c>
      <c r="D101" t="s">
        <v>967</v>
      </c>
    </row>
    <row r="102" spans="1:4">
      <c r="A102" s="1065">
        <v>101</v>
      </c>
      <c r="B102" t="s">
        <v>959</v>
      </c>
      <c r="C102" t="s">
        <v>959</v>
      </c>
      <c r="D102" t="s">
        <v>960</v>
      </c>
    </row>
    <row r="103" spans="1:4">
      <c r="A103" s="1065">
        <v>102</v>
      </c>
      <c r="B103" t="s">
        <v>959</v>
      </c>
      <c r="C103" t="s">
        <v>968</v>
      </c>
      <c r="D103" t="s">
        <v>969</v>
      </c>
    </row>
    <row r="104" spans="1:4">
      <c r="A104" s="1065">
        <v>103</v>
      </c>
      <c r="B104" t="s">
        <v>959</v>
      </c>
      <c r="C104" t="s">
        <v>970</v>
      </c>
      <c r="D104" t="s">
        <v>971</v>
      </c>
    </row>
    <row r="105" spans="1:4">
      <c r="A105" s="1065">
        <v>104</v>
      </c>
      <c r="B105" t="s">
        <v>959</v>
      </c>
      <c r="C105" t="s">
        <v>972</v>
      </c>
      <c r="D105" t="s">
        <v>973</v>
      </c>
    </row>
    <row r="106" spans="1:4">
      <c r="A106" s="1065">
        <v>105</v>
      </c>
      <c r="B106" t="s">
        <v>959</v>
      </c>
      <c r="C106" t="s">
        <v>974</v>
      </c>
      <c r="D106" t="s">
        <v>975</v>
      </c>
    </row>
    <row r="107" spans="1:4">
      <c r="A107" s="1065">
        <v>106</v>
      </c>
      <c r="B107" t="s">
        <v>959</v>
      </c>
      <c r="C107" t="s">
        <v>976</v>
      </c>
      <c r="D107" t="s">
        <v>977</v>
      </c>
    </row>
    <row r="108" spans="1:4">
      <c r="A108" s="1065">
        <v>107</v>
      </c>
      <c r="B108" t="s">
        <v>959</v>
      </c>
      <c r="C108" t="s">
        <v>978</v>
      </c>
      <c r="D108" t="s">
        <v>979</v>
      </c>
    </row>
    <row r="109" spans="1:4">
      <c r="A109" s="1065">
        <v>108</v>
      </c>
      <c r="B109" t="s">
        <v>959</v>
      </c>
      <c r="C109" t="s">
        <v>980</v>
      </c>
      <c r="D109" t="s">
        <v>981</v>
      </c>
    </row>
    <row r="110" spans="1:4">
      <c r="A110" s="1065">
        <v>109</v>
      </c>
      <c r="B110" t="s">
        <v>959</v>
      </c>
      <c r="C110" t="s">
        <v>982</v>
      </c>
      <c r="D110" t="s">
        <v>983</v>
      </c>
    </row>
    <row r="111" spans="1:4">
      <c r="A111" s="1065">
        <v>110</v>
      </c>
      <c r="B111" t="s">
        <v>959</v>
      </c>
      <c r="C111" t="s">
        <v>984</v>
      </c>
      <c r="D111" t="s">
        <v>985</v>
      </c>
    </row>
    <row r="112" spans="1:4">
      <c r="A112" s="1065">
        <v>111</v>
      </c>
      <c r="B112" t="s">
        <v>959</v>
      </c>
      <c r="C112" t="s">
        <v>986</v>
      </c>
      <c r="D112" t="s">
        <v>987</v>
      </c>
    </row>
    <row r="113" spans="1:4">
      <c r="A113" s="1065">
        <v>112</v>
      </c>
      <c r="B113" t="s">
        <v>959</v>
      </c>
      <c r="C113" t="s">
        <v>988</v>
      </c>
      <c r="D113" t="s">
        <v>989</v>
      </c>
    </row>
    <row r="114" spans="1:4">
      <c r="A114" s="1065">
        <v>113</v>
      </c>
      <c r="B114" t="s">
        <v>990</v>
      </c>
      <c r="C114" t="s">
        <v>992</v>
      </c>
      <c r="D114" t="s">
        <v>993</v>
      </c>
    </row>
    <row r="115" spans="1:4">
      <c r="A115" s="1065">
        <v>114</v>
      </c>
      <c r="B115" t="s">
        <v>990</v>
      </c>
      <c r="C115" t="s">
        <v>803</v>
      </c>
      <c r="D115" t="s">
        <v>994</v>
      </c>
    </row>
    <row r="116" spans="1:4">
      <c r="A116" s="1065">
        <v>115</v>
      </c>
      <c r="B116" t="s">
        <v>990</v>
      </c>
      <c r="C116" t="s">
        <v>995</v>
      </c>
      <c r="D116" t="s">
        <v>996</v>
      </c>
    </row>
    <row r="117" spans="1:4">
      <c r="A117" s="1065">
        <v>116</v>
      </c>
      <c r="B117" t="s">
        <v>990</v>
      </c>
      <c r="C117" t="s">
        <v>990</v>
      </c>
      <c r="D117" t="s">
        <v>991</v>
      </c>
    </row>
    <row r="118" spans="1:4">
      <c r="A118" s="1065">
        <v>117</v>
      </c>
      <c r="B118" t="s">
        <v>990</v>
      </c>
      <c r="C118" t="s">
        <v>997</v>
      </c>
      <c r="D118" t="s">
        <v>998</v>
      </c>
    </row>
    <row r="119" spans="1:4">
      <c r="A119" s="1065">
        <v>118</v>
      </c>
      <c r="B119" t="s">
        <v>990</v>
      </c>
      <c r="C119" t="s">
        <v>999</v>
      </c>
      <c r="D119" t="s">
        <v>1000</v>
      </c>
    </row>
    <row r="120" spans="1:4">
      <c r="A120" s="1065">
        <v>119</v>
      </c>
      <c r="B120" t="s">
        <v>990</v>
      </c>
      <c r="C120" t="s">
        <v>1001</v>
      </c>
      <c r="D120" t="s">
        <v>1002</v>
      </c>
    </row>
    <row r="121" spans="1:4">
      <c r="A121" s="1065">
        <v>120</v>
      </c>
      <c r="B121" t="s">
        <v>990</v>
      </c>
      <c r="C121" t="s">
        <v>1003</v>
      </c>
      <c r="D121" t="s">
        <v>1004</v>
      </c>
    </row>
    <row r="122" spans="1:4">
      <c r="A122" s="1065">
        <v>121</v>
      </c>
      <c r="B122" t="s">
        <v>990</v>
      </c>
      <c r="C122" t="s">
        <v>1005</v>
      </c>
      <c r="D122" t="s">
        <v>1006</v>
      </c>
    </row>
    <row r="123" spans="1:4">
      <c r="A123" s="1065">
        <v>122</v>
      </c>
      <c r="B123" t="s">
        <v>990</v>
      </c>
      <c r="C123" t="s">
        <v>1007</v>
      </c>
      <c r="D123" t="s">
        <v>1008</v>
      </c>
    </row>
    <row r="124" spans="1:4">
      <c r="A124" s="1065">
        <v>123</v>
      </c>
      <c r="B124" t="s">
        <v>990</v>
      </c>
      <c r="C124" t="s">
        <v>1009</v>
      </c>
      <c r="D124" t="s">
        <v>1010</v>
      </c>
    </row>
    <row r="125" spans="1:4">
      <c r="A125" s="1065">
        <v>124</v>
      </c>
      <c r="B125" t="s">
        <v>990</v>
      </c>
      <c r="C125" t="s">
        <v>1011</v>
      </c>
      <c r="D125" t="s">
        <v>1012</v>
      </c>
    </row>
    <row r="126" spans="1:4">
      <c r="A126" s="1065">
        <v>125</v>
      </c>
      <c r="B126" t="s">
        <v>990</v>
      </c>
      <c r="C126" t="s">
        <v>1013</v>
      </c>
      <c r="D126" t="s">
        <v>1014</v>
      </c>
    </row>
    <row r="127" spans="1:4">
      <c r="A127" s="1065">
        <v>126</v>
      </c>
      <c r="B127" t="s">
        <v>990</v>
      </c>
      <c r="C127" t="s">
        <v>1015</v>
      </c>
      <c r="D127" t="s">
        <v>1016</v>
      </c>
    </row>
    <row r="128" spans="1:4">
      <c r="A128" s="1065">
        <v>127</v>
      </c>
      <c r="B128" t="s">
        <v>990</v>
      </c>
      <c r="C128" t="s">
        <v>1017</v>
      </c>
      <c r="D128" t="s">
        <v>1018</v>
      </c>
    </row>
    <row r="129" spans="1:4">
      <c r="A129" s="1065">
        <v>128</v>
      </c>
      <c r="B129" t="s">
        <v>1019</v>
      </c>
      <c r="C129" t="s">
        <v>1021</v>
      </c>
      <c r="D129" t="s">
        <v>1022</v>
      </c>
    </row>
    <row r="130" spans="1:4">
      <c r="A130" s="1065">
        <v>129</v>
      </c>
      <c r="B130" t="s">
        <v>1019</v>
      </c>
      <c r="C130" t="s">
        <v>1023</v>
      </c>
      <c r="D130" t="s">
        <v>1024</v>
      </c>
    </row>
    <row r="131" spans="1:4">
      <c r="A131" s="1065">
        <v>130</v>
      </c>
      <c r="B131" t="s">
        <v>1019</v>
      </c>
      <c r="C131" t="s">
        <v>1025</v>
      </c>
      <c r="D131" t="s">
        <v>1026</v>
      </c>
    </row>
    <row r="132" spans="1:4">
      <c r="A132" s="1065">
        <v>131</v>
      </c>
      <c r="B132" t="s">
        <v>1019</v>
      </c>
      <c r="C132" t="s">
        <v>1027</v>
      </c>
      <c r="D132" t="s">
        <v>1028</v>
      </c>
    </row>
    <row r="133" spans="1:4">
      <c r="A133" s="1065">
        <v>132</v>
      </c>
      <c r="B133" t="s">
        <v>1019</v>
      </c>
      <c r="C133" t="s">
        <v>1029</v>
      </c>
      <c r="D133" t="s">
        <v>1030</v>
      </c>
    </row>
    <row r="134" spans="1:4">
      <c r="A134" s="1065">
        <v>133</v>
      </c>
      <c r="B134" t="s">
        <v>1019</v>
      </c>
      <c r="C134" t="s">
        <v>1019</v>
      </c>
      <c r="D134" t="s">
        <v>1020</v>
      </c>
    </row>
    <row r="135" spans="1:4">
      <c r="A135" s="1065">
        <v>134</v>
      </c>
      <c r="B135" t="s">
        <v>1019</v>
      </c>
      <c r="C135" t="s">
        <v>1031</v>
      </c>
      <c r="D135" t="s">
        <v>1032</v>
      </c>
    </row>
    <row r="136" spans="1:4">
      <c r="A136" s="1065">
        <v>135</v>
      </c>
      <c r="B136" t="s">
        <v>1019</v>
      </c>
      <c r="C136" t="s">
        <v>1033</v>
      </c>
      <c r="D136" t="s">
        <v>1034</v>
      </c>
    </row>
    <row r="137" spans="1:4">
      <c r="A137" s="1065">
        <v>136</v>
      </c>
      <c r="B137" t="s">
        <v>1019</v>
      </c>
      <c r="C137" t="s">
        <v>1005</v>
      </c>
      <c r="D137" t="s">
        <v>1035</v>
      </c>
    </row>
    <row r="138" spans="1:4">
      <c r="A138" s="1065">
        <v>137</v>
      </c>
      <c r="B138" t="s">
        <v>1019</v>
      </c>
      <c r="C138" t="s">
        <v>1036</v>
      </c>
      <c r="D138" t="s">
        <v>1037</v>
      </c>
    </row>
    <row r="139" spans="1:4">
      <c r="A139" s="1065">
        <v>138</v>
      </c>
      <c r="B139" t="s">
        <v>1019</v>
      </c>
      <c r="C139" t="s">
        <v>1038</v>
      </c>
      <c r="D139" t="s">
        <v>1039</v>
      </c>
    </row>
    <row r="140" spans="1:4">
      <c r="A140" s="1065">
        <v>139</v>
      </c>
      <c r="B140" t="s">
        <v>1019</v>
      </c>
      <c r="C140" t="s">
        <v>823</v>
      </c>
      <c r="D140" t="s">
        <v>1040</v>
      </c>
    </row>
    <row r="141" spans="1:4">
      <c r="A141" s="1065">
        <v>140</v>
      </c>
      <c r="B141" t="s">
        <v>1019</v>
      </c>
      <c r="C141" t="s">
        <v>1041</v>
      </c>
      <c r="D141" t="s">
        <v>1042</v>
      </c>
    </row>
    <row r="142" spans="1:4">
      <c r="A142" s="1065">
        <v>141</v>
      </c>
      <c r="B142" t="s">
        <v>1019</v>
      </c>
      <c r="C142" t="s">
        <v>1043</v>
      </c>
      <c r="D142" t="s">
        <v>1044</v>
      </c>
    </row>
    <row r="143" spans="1:4">
      <c r="A143" s="1065">
        <v>142</v>
      </c>
      <c r="B143" t="s">
        <v>1045</v>
      </c>
      <c r="C143" t="s">
        <v>1047</v>
      </c>
      <c r="D143" t="s">
        <v>1048</v>
      </c>
    </row>
    <row r="144" spans="1:4">
      <c r="A144" s="1065">
        <v>143</v>
      </c>
      <c r="B144" t="s">
        <v>1045</v>
      </c>
      <c r="C144" t="s">
        <v>1049</v>
      </c>
      <c r="D144" t="s">
        <v>1050</v>
      </c>
    </row>
    <row r="145" spans="1:4">
      <c r="A145" s="1065">
        <v>144</v>
      </c>
      <c r="B145" t="s">
        <v>1045</v>
      </c>
      <c r="C145" t="s">
        <v>966</v>
      </c>
      <c r="D145" t="s">
        <v>1051</v>
      </c>
    </row>
    <row r="146" spans="1:4">
      <c r="A146" s="1065">
        <v>145</v>
      </c>
      <c r="B146" t="s">
        <v>1045</v>
      </c>
      <c r="C146" t="s">
        <v>1052</v>
      </c>
      <c r="D146" t="s">
        <v>1053</v>
      </c>
    </row>
    <row r="147" spans="1:4">
      <c r="A147" s="1065">
        <v>146</v>
      </c>
      <c r="B147" t="s">
        <v>1045</v>
      </c>
      <c r="C147" t="s">
        <v>1054</v>
      </c>
      <c r="D147" t="s">
        <v>1055</v>
      </c>
    </row>
    <row r="148" spans="1:4">
      <c r="A148" s="1065">
        <v>147</v>
      </c>
      <c r="B148" t="s">
        <v>1045</v>
      </c>
      <c r="C148" t="s">
        <v>1045</v>
      </c>
      <c r="D148" t="s">
        <v>1046</v>
      </c>
    </row>
    <row r="149" spans="1:4">
      <c r="A149" s="1065">
        <v>148</v>
      </c>
      <c r="B149" t="s">
        <v>1045</v>
      </c>
      <c r="C149" t="s">
        <v>1056</v>
      </c>
      <c r="D149" t="s">
        <v>1057</v>
      </c>
    </row>
    <row r="150" spans="1:4">
      <c r="A150" s="1065">
        <v>149</v>
      </c>
      <c r="B150" t="s">
        <v>1045</v>
      </c>
      <c r="C150" t="s">
        <v>1058</v>
      </c>
      <c r="D150" t="s">
        <v>1059</v>
      </c>
    </row>
    <row r="151" spans="1:4">
      <c r="A151" s="1065">
        <v>150</v>
      </c>
      <c r="B151" t="s">
        <v>1045</v>
      </c>
      <c r="C151" t="s">
        <v>1060</v>
      </c>
      <c r="D151" t="s">
        <v>1061</v>
      </c>
    </row>
    <row r="152" spans="1:4">
      <c r="A152" s="1065">
        <v>151</v>
      </c>
      <c r="B152" t="s">
        <v>1045</v>
      </c>
      <c r="C152" t="s">
        <v>982</v>
      </c>
      <c r="D152" t="s">
        <v>1062</v>
      </c>
    </row>
    <row r="153" spans="1:4">
      <c r="A153" s="1065">
        <v>152</v>
      </c>
      <c r="B153" t="s">
        <v>1045</v>
      </c>
      <c r="C153" t="s">
        <v>1063</v>
      </c>
      <c r="D153" t="s">
        <v>1064</v>
      </c>
    </row>
    <row r="154" spans="1:4">
      <c r="A154" s="1065">
        <v>153</v>
      </c>
      <c r="B154" t="s">
        <v>1045</v>
      </c>
      <c r="C154" t="s">
        <v>1065</v>
      </c>
      <c r="D154" t="s">
        <v>1066</v>
      </c>
    </row>
    <row r="155" spans="1:4">
      <c r="A155" s="1065">
        <v>154</v>
      </c>
      <c r="B155" t="s">
        <v>1045</v>
      </c>
      <c r="C155" t="s">
        <v>1067</v>
      </c>
      <c r="D155" t="s">
        <v>1068</v>
      </c>
    </row>
    <row r="156" spans="1:4">
      <c r="A156" s="1065">
        <v>155</v>
      </c>
      <c r="B156" t="s">
        <v>1045</v>
      </c>
      <c r="C156" t="s">
        <v>1069</v>
      </c>
      <c r="D156" t="s">
        <v>1070</v>
      </c>
    </row>
    <row r="157" spans="1:4">
      <c r="A157" s="1065">
        <v>156</v>
      </c>
      <c r="B157" t="s">
        <v>1045</v>
      </c>
      <c r="C157" t="s">
        <v>1071</v>
      </c>
      <c r="D157" t="s">
        <v>1072</v>
      </c>
    </row>
    <row r="158" spans="1:4">
      <c r="A158" s="1065">
        <v>157</v>
      </c>
      <c r="B158" t="s">
        <v>1045</v>
      </c>
      <c r="C158" t="s">
        <v>951</v>
      </c>
      <c r="D158" t="s">
        <v>1073</v>
      </c>
    </row>
    <row r="159" spans="1:4">
      <c r="A159" s="1065">
        <v>158</v>
      </c>
      <c r="B159" t="s">
        <v>1045</v>
      </c>
      <c r="C159" t="s">
        <v>953</v>
      </c>
      <c r="D159" t="s">
        <v>1074</v>
      </c>
    </row>
    <row r="160" spans="1:4">
      <c r="A160" s="1065">
        <v>159</v>
      </c>
      <c r="B160" t="s">
        <v>1045</v>
      </c>
      <c r="C160" t="s">
        <v>1075</v>
      </c>
      <c r="D160" t="s">
        <v>1076</v>
      </c>
    </row>
    <row r="161" spans="1:4">
      <c r="A161" s="1065">
        <v>160</v>
      </c>
      <c r="B161" t="s">
        <v>1045</v>
      </c>
      <c r="C161" t="s">
        <v>1077</v>
      </c>
      <c r="D161" t="s">
        <v>1078</v>
      </c>
    </row>
    <row r="162" spans="1:4">
      <c r="A162" s="1065">
        <v>161</v>
      </c>
      <c r="B162" t="s">
        <v>1045</v>
      </c>
      <c r="C162" t="s">
        <v>1079</v>
      </c>
      <c r="D162" t="s">
        <v>1080</v>
      </c>
    </row>
    <row r="163" spans="1:4">
      <c r="A163" s="1065">
        <v>162</v>
      </c>
      <c r="B163" t="s">
        <v>1081</v>
      </c>
      <c r="C163" t="s">
        <v>803</v>
      </c>
      <c r="D163" t="s">
        <v>1083</v>
      </c>
    </row>
    <row r="164" spans="1:4">
      <c r="A164" s="1065">
        <v>163</v>
      </c>
      <c r="B164" t="s">
        <v>1081</v>
      </c>
      <c r="C164" t="s">
        <v>1084</v>
      </c>
      <c r="D164" t="s">
        <v>1085</v>
      </c>
    </row>
    <row r="165" spans="1:4">
      <c r="A165" s="1065">
        <v>164</v>
      </c>
      <c r="B165" t="s">
        <v>1081</v>
      </c>
      <c r="C165" t="s">
        <v>1086</v>
      </c>
      <c r="D165" t="s">
        <v>1087</v>
      </c>
    </row>
    <row r="166" spans="1:4">
      <c r="A166" s="1065">
        <v>165</v>
      </c>
      <c r="B166" t="s">
        <v>1081</v>
      </c>
      <c r="C166" t="s">
        <v>1088</v>
      </c>
      <c r="D166" t="s">
        <v>1089</v>
      </c>
    </row>
    <row r="167" spans="1:4">
      <c r="A167" s="1065">
        <v>166</v>
      </c>
      <c r="B167" t="s">
        <v>1081</v>
      </c>
      <c r="C167" t="s">
        <v>1090</v>
      </c>
      <c r="D167" t="s">
        <v>1091</v>
      </c>
    </row>
    <row r="168" spans="1:4">
      <c r="A168" s="1065">
        <v>167</v>
      </c>
      <c r="B168" t="s">
        <v>1081</v>
      </c>
      <c r="C168" t="s">
        <v>1031</v>
      </c>
      <c r="D168" t="s">
        <v>1092</v>
      </c>
    </row>
    <row r="169" spans="1:4">
      <c r="A169" s="1065">
        <v>168</v>
      </c>
      <c r="B169" t="s">
        <v>1081</v>
      </c>
      <c r="C169" t="s">
        <v>1093</v>
      </c>
      <c r="D169" t="s">
        <v>1094</v>
      </c>
    </row>
    <row r="170" spans="1:4">
      <c r="A170" s="1065">
        <v>169</v>
      </c>
      <c r="B170" t="s">
        <v>1081</v>
      </c>
      <c r="C170" t="s">
        <v>1081</v>
      </c>
      <c r="D170" t="s">
        <v>1082</v>
      </c>
    </row>
    <row r="171" spans="1:4">
      <c r="A171" s="1065">
        <v>170</v>
      </c>
      <c r="B171" t="s">
        <v>1081</v>
      </c>
      <c r="C171" t="s">
        <v>1095</v>
      </c>
      <c r="D171" t="s">
        <v>1096</v>
      </c>
    </row>
    <row r="172" spans="1:4">
      <c r="A172" s="1065">
        <v>171</v>
      </c>
      <c r="B172" t="s">
        <v>1081</v>
      </c>
      <c r="C172" t="s">
        <v>1097</v>
      </c>
      <c r="D172" t="s">
        <v>1098</v>
      </c>
    </row>
    <row r="173" spans="1:4">
      <c r="A173" s="1065">
        <v>172</v>
      </c>
      <c r="B173" t="s">
        <v>1081</v>
      </c>
      <c r="C173" t="s">
        <v>1099</v>
      </c>
      <c r="D173" t="s">
        <v>1100</v>
      </c>
    </row>
    <row r="174" spans="1:4">
      <c r="A174" s="1065">
        <v>173</v>
      </c>
      <c r="B174" t="s">
        <v>1081</v>
      </c>
      <c r="C174" t="s">
        <v>1101</v>
      </c>
      <c r="D174" t="s">
        <v>1102</v>
      </c>
    </row>
    <row r="175" spans="1:4">
      <c r="A175" s="1065">
        <v>174</v>
      </c>
      <c r="B175" t="s">
        <v>1103</v>
      </c>
      <c r="C175" t="s">
        <v>1105</v>
      </c>
      <c r="D175" t="s">
        <v>1106</v>
      </c>
    </row>
    <row r="176" spans="1:4">
      <c r="A176" s="1065">
        <v>175</v>
      </c>
      <c r="B176" t="s">
        <v>1103</v>
      </c>
      <c r="C176" t="s">
        <v>1107</v>
      </c>
      <c r="D176" t="s">
        <v>1108</v>
      </c>
    </row>
    <row r="177" spans="1:4">
      <c r="A177" s="1065">
        <v>176</v>
      </c>
      <c r="B177" t="s">
        <v>1103</v>
      </c>
      <c r="C177" t="s">
        <v>1109</v>
      </c>
      <c r="D177" t="s">
        <v>1110</v>
      </c>
    </row>
    <row r="178" spans="1:4">
      <c r="A178" s="1065">
        <v>177</v>
      </c>
      <c r="B178" t="s">
        <v>1103</v>
      </c>
      <c r="C178" t="s">
        <v>1111</v>
      </c>
      <c r="D178" t="s">
        <v>1112</v>
      </c>
    </row>
    <row r="179" spans="1:4">
      <c r="A179" s="1065">
        <v>178</v>
      </c>
      <c r="B179" t="s">
        <v>1103</v>
      </c>
      <c r="C179" t="s">
        <v>1103</v>
      </c>
      <c r="D179" t="s">
        <v>1104</v>
      </c>
    </row>
    <row r="180" spans="1:4">
      <c r="A180" s="1065">
        <v>179</v>
      </c>
      <c r="B180" t="s">
        <v>1103</v>
      </c>
      <c r="C180" t="s">
        <v>1113</v>
      </c>
      <c r="D180" t="s">
        <v>1114</v>
      </c>
    </row>
    <row r="181" spans="1:4">
      <c r="A181" s="1065">
        <v>180</v>
      </c>
      <c r="B181" t="s">
        <v>1103</v>
      </c>
      <c r="C181" t="s">
        <v>1115</v>
      </c>
      <c r="D181" t="s">
        <v>1116</v>
      </c>
    </row>
    <row r="182" spans="1:4">
      <c r="A182" s="1065">
        <v>181</v>
      </c>
      <c r="B182" t="s">
        <v>1103</v>
      </c>
      <c r="C182" t="s">
        <v>1117</v>
      </c>
      <c r="D182" t="s">
        <v>1118</v>
      </c>
    </row>
    <row r="183" spans="1:4">
      <c r="A183" s="1065">
        <v>182</v>
      </c>
      <c r="B183" t="s">
        <v>1103</v>
      </c>
      <c r="C183" t="s">
        <v>1119</v>
      </c>
      <c r="D183" t="s">
        <v>1120</v>
      </c>
    </row>
    <row r="184" spans="1:4">
      <c r="A184" s="1065">
        <v>183</v>
      </c>
      <c r="B184" t="s">
        <v>1103</v>
      </c>
      <c r="C184" t="s">
        <v>1121</v>
      </c>
      <c r="D184" t="s">
        <v>1122</v>
      </c>
    </row>
    <row r="185" spans="1:4">
      <c r="A185" s="1065">
        <v>184</v>
      </c>
      <c r="B185" t="s">
        <v>1103</v>
      </c>
      <c r="C185" t="s">
        <v>1123</v>
      </c>
      <c r="D185" t="s">
        <v>1124</v>
      </c>
    </row>
    <row r="186" spans="1:4">
      <c r="A186" s="1065">
        <v>185</v>
      </c>
      <c r="B186" t="s">
        <v>1125</v>
      </c>
      <c r="C186" t="s">
        <v>1127</v>
      </c>
      <c r="D186" t="s">
        <v>1128</v>
      </c>
    </row>
    <row r="187" spans="1:4">
      <c r="A187" s="1065">
        <v>186</v>
      </c>
      <c r="B187" t="s">
        <v>1125</v>
      </c>
      <c r="C187" t="s">
        <v>1129</v>
      </c>
      <c r="D187" t="s">
        <v>1130</v>
      </c>
    </row>
    <row r="188" spans="1:4">
      <c r="A188" s="1065">
        <v>187</v>
      </c>
      <c r="B188" t="s">
        <v>1125</v>
      </c>
      <c r="C188" t="s">
        <v>1131</v>
      </c>
      <c r="D188" t="s">
        <v>1132</v>
      </c>
    </row>
    <row r="189" spans="1:4">
      <c r="A189" s="1065">
        <v>188</v>
      </c>
      <c r="B189" t="s">
        <v>1125</v>
      </c>
      <c r="C189" t="s">
        <v>1109</v>
      </c>
      <c r="D189" t="s">
        <v>1133</v>
      </c>
    </row>
    <row r="190" spans="1:4">
      <c r="A190" s="1065">
        <v>189</v>
      </c>
      <c r="B190" t="s">
        <v>1125</v>
      </c>
      <c r="C190" t="s">
        <v>1125</v>
      </c>
      <c r="D190" t="s">
        <v>1126</v>
      </c>
    </row>
    <row r="191" spans="1:4">
      <c r="A191" s="1065">
        <v>190</v>
      </c>
      <c r="B191" t="s">
        <v>1125</v>
      </c>
      <c r="C191" t="s">
        <v>1134</v>
      </c>
      <c r="D191" t="s">
        <v>1135</v>
      </c>
    </row>
    <row r="192" spans="1:4">
      <c r="A192" s="1065">
        <v>191</v>
      </c>
      <c r="B192" t="s">
        <v>1125</v>
      </c>
      <c r="C192" t="s">
        <v>1136</v>
      </c>
      <c r="D192" t="s">
        <v>1137</v>
      </c>
    </row>
    <row r="193" spans="1:4">
      <c r="A193" s="1065">
        <v>192</v>
      </c>
      <c r="B193" t="s">
        <v>1125</v>
      </c>
      <c r="C193" t="s">
        <v>972</v>
      </c>
      <c r="D193" t="s">
        <v>1138</v>
      </c>
    </row>
    <row r="194" spans="1:4">
      <c r="A194" s="1065">
        <v>193</v>
      </c>
      <c r="B194" t="s">
        <v>1125</v>
      </c>
      <c r="C194" t="s">
        <v>1139</v>
      </c>
      <c r="D194" t="s">
        <v>1140</v>
      </c>
    </row>
    <row r="195" spans="1:4">
      <c r="A195" s="1065">
        <v>194</v>
      </c>
      <c r="B195" t="s">
        <v>1125</v>
      </c>
      <c r="C195" t="s">
        <v>1141</v>
      </c>
      <c r="D195" t="s">
        <v>1142</v>
      </c>
    </row>
    <row r="196" spans="1:4">
      <c r="A196" s="1065">
        <v>195</v>
      </c>
      <c r="B196" t="s">
        <v>1125</v>
      </c>
      <c r="C196" t="s">
        <v>1143</v>
      </c>
      <c r="D196" t="s">
        <v>1144</v>
      </c>
    </row>
    <row r="197" spans="1:4">
      <c r="A197" s="1065">
        <v>196</v>
      </c>
      <c r="B197" t="s">
        <v>1125</v>
      </c>
      <c r="C197" t="s">
        <v>1145</v>
      </c>
      <c r="D197" t="s">
        <v>1146</v>
      </c>
    </row>
    <row r="198" spans="1:4">
      <c r="A198" s="1065">
        <v>197</v>
      </c>
      <c r="B198" t="s">
        <v>1125</v>
      </c>
      <c r="C198" t="s">
        <v>1147</v>
      </c>
      <c r="D198" t="s">
        <v>1148</v>
      </c>
    </row>
    <row r="199" spans="1:4">
      <c r="A199" s="1065">
        <v>198</v>
      </c>
      <c r="B199" t="s">
        <v>1125</v>
      </c>
      <c r="C199" t="s">
        <v>1149</v>
      </c>
      <c r="D199" t="s">
        <v>1150</v>
      </c>
    </row>
    <row r="200" spans="1:4">
      <c r="A200" s="1065">
        <v>199</v>
      </c>
      <c r="B200" t="s">
        <v>1125</v>
      </c>
      <c r="C200" t="s">
        <v>1151</v>
      </c>
      <c r="D200" t="s">
        <v>1152</v>
      </c>
    </row>
    <row r="201" spans="1:4">
      <c r="A201" s="1065">
        <v>200</v>
      </c>
      <c r="B201" t="s">
        <v>1125</v>
      </c>
      <c r="C201" t="s">
        <v>1153</v>
      </c>
      <c r="D201" t="s">
        <v>1154</v>
      </c>
    </row>
    <row r="202" spans="1:4">
      <c r="A202" s="1065">
        <v>201</v>
      </c>
      <c r="B202" t="s">
        <v>1125</v>
      </c>
      <c r="C202" t="s">
        <v>1155</v>
      </c>
      <c r="D202" t="s">
        <v>1156</v>
      </c>
    </row>
    <row r="203" spans="1:4">
      <c r="A203" s="1065">
        <v>202</v>
      </c>
      <c r="B203" t="s">
        <v>1157</v>
      </c>
      <c r="C203" t="s">
        <v>1159</v>
      </c>
      <c r="D203" t="s">
        <v>1160</v>
      </c>
    </row>
    <row r="204" spans="1:4">
      <c r="A204" s="1065">
        <v>203</v>
      </c>
      <c r="B204" t="s">
        <v>1157</v>
      </c>
      <c r="C204" t="s">
        <v>1161</v>
      </c>
      <c r="D204" t="s">
        <v>1162</v>
      </c>
    </row>
    <row r="205" spans="1:4">
      <c r="A205" s="1065">
        <v>204</v>
      </c>
      <c r="B205" t="s">
        <v>1157</v>
      </c>
      <c r="C205" t="s">
        <v>1157</v>
      </c>
      <c r="D205" t="s">
        <v>1158</v>
      </c>
    </row>
    <row r="206" spans="1:4">
      <c r="A206" s="1065">
        <v>205</v>
      </c>
      <c r="B206" t="s">
        <v>1157</v>
      </c>
      <c r="C206" t="s">
        <v>1163</v>
      </c>
      <c r="D206" t="s">
        <v>1164</v>
      </c>
    </row>
    <row r="207" spans="1:4">
      <c r="A207" s="1065">
        <v>206</v>
      </c>
      <c r="B207" t="s">
        <v>1157</v>
      </c>
      <c r="C207" t="s">
        <v>1165</v>
      </c>
      <c r="D207" t="s">
        <v>1166</v>
      </c>
    </row>
    <row r="208" spans="1:4">
      <c r="A208" s="1065">
        <v>207</v>
      </c>
      <c r="B208" t="s">
        <v>1157</v>
      </c>
      <c r="C208" t="s">
        <v>1167</v>
      </c>
      <c r="D208" t="s">
        <v>1168</v>
      </c>
    </row>
    <row r="209" spans="1:4">
      <c r="A209" s="1065">
        <v>208</v>
      </c>
      <c r="B209" t="s">
        <v>1157</v>
      </c>
      <c r="C209" t="s">
        <v>1169</v>
      </c>
      <c r="D209" t="s">
        <v>1170</v>
      </c>
    </row>
    <row r="210" spans="1:4">
      <c r="A210" s="1065">
        <v>209</v>
      </c>
      <c r="B210" t="s">
        <v>1157</v>
      </c>
      <c r="C210" t="s">
        <v>1171</v>
      </c>
      <c r="D210" t="s">
        <v>1172</v>
      </c>
    </row>
    <row r="211" spans="1:4">
      <c r="A211" s="1065">
        <v>210</v>
      </c>
      <c r="B211" t="s">
        <v>1157</v>
      </c>
      <c r="C211" t="s">
        <v>1173</v>
      </c>
      <c r="D211" t="s">
        <v>1174</v>
      </c>
    </row>
    <row r="212" spans="1:4">
      <c r="A212" s="1065">
        <v>211</v>
      </c>
      <c r="B212" t="s">
        <v>1157</v>
      </c>
      <c r="C212" t="s">
        <v>1175</v>
      </c>
      <c r="D212" t="s">
        <v>1176</v>
      </c>
    </row>
    <row r="213" spans="1:4">
      <c r="A213" s="1065">
        <v>212</v>
      </c>
      <c r="B213" t="s">
        <v>1177</v>
      </c>
      <c r="C213" t="s">
        <v>1049</v>
      </c>
      <c r="D213" t="s">
        <v>1179</v>
      </c>
    </row>
    <row r="214" spans="1:4">
      <c r="A214" s="1065">
        <v>213</v>
      </c>
      <c r="B214" t="s">
        <v>1177</v>
      </c>
      <c r="C214" t="s">
        <v>1180</v>
      </c>
      <c r="D214" t="s">
        <v>1181</v>
      </c>
    </row>
    <row r="215" spans="1:4">
      <c r="A215" s="1065">
        <v>214</v>
      </c>
      <c r="B215" t="s">
        <v>1177</v>
      </c>
      <c r="C215" t="s">
        <v>1182</v>
      </c>
      <c r="D215" t="s">
        <v>1183</v>
      </c>
    </row>
    <row r="216" spans="1:4">
      <c r="A216" s="1065">
        <v>215</v>
      </c>
      <c r="B216" t="s">
        <v>1177</v>
      </c>
      <c r="C216" t="s">
        <v>1184</v>
      </c>
      <c r="D216" t="s">
        <v>1185</v>
      </c>
    </row>
    <row r="217" spans="1:4">
      <c r="A217" s="1065">
        <v>216</v>
      </c>
      <c r="B217" t="s">
        <v>1177</v>
      </c>
      <c r="C217" t="s">
        <v>1177</v>
      </c>
      <c r="D217" t="s">
        <v>1178</v>
      </c>
    </row>
    <row r="218" spans="1:4">
      <c r="A218" s="1065">
        <v>217</v>
      </c>
      <c r="B218" t="s">
        <v>1177</v>
      </c>
      <c r="C218" t="s">
        <v>1186</v>
      </c>
      <c r="D218" t="s">
        <v>1187</v>
      </c>
    </row>
    <row r="219" spans="1:4">
      <c r="A219" s="1065">
        <v>218</v>
      </c>
      <c r="B219" t="s">
        <v>1177</v>
      </c>
      <c r="C219" t="s">
        <v>1188</v>
      </c>
      <c r="D219" t="s">
        <v>1189</v>
      </c>
    </row>
    <row r="220" spans="1:4">
      <c r="A220" s="1065">
        <v>219</v>
      </c>
      <c r="B220" t="s">
        <v>1177</v>
      </c>
      <c r="C220" t="s">
        <v>1190</v>
      </c>
      <c r="D220" t="s">
        <v>1191</v>
      </c>
    </row>
    <row r="221" spans="1:4">
      <c r="A221" s="1065">
        <v>220</v>
      </c>
      <c r="B221" t="s">
        <v>1177</v>
      </c>
      <c r="C221" t="s">
        <v>1192</v>
      </c>
      <c r="D221" t="s">
        <v>1193</v>
      </c>
    </row>
    <row r="222" spans="1:4">
      <c r="A222" s="1065">
        <v>221</v>
      </c>
      <c r="B222" t="s">
        <v>1177</v>
      </c>
      <c r="C222" t="s">
        <v>1194</v>
      </c>
      <c r="D222" t="s">
        <v>1195</v>
      </c>
    </row>
    <row r="223" spans="1:4">
      <c r="A223" s="1065">
        <v>222</v>
      </c>
      <c r="B223" t="s">
        <v>1196</v>
      </c>
      <c r="C223" t="s">
        <v>1198</v>
      </c>
      <c r="D223" t="s">
        <v>1199</v>
      </c>
    </row>
    <row r="224" spans="1:4">
      <c r="A224" s="1065">
        <v>223</v>
      </c>
      <c r="B224" t="s">
        <v>1196</v>
      </c>
      <c r="C224" t="s">
        <v>1200</v>
      </c>
      <c r="D224" t="s">
        <v>1201</v>
      </c>
    </row>
    <row r="225" spans="1:4">
      <c r="A225" s="1065">
        <v>224</v>
      </c>
      <c r="B225" t="s">
        <v>1196</v>
      </c>
      <c r="C225" t="s">
        <v>1202</v>
      </c>
      <c r="D225" t="s">
        <v>1203</v>
      </c>
    </row>
    <row r="226" spans="1:4">
      <c r="A226" s="1065">
        <v>225</v>
      </c>
      <c r="B226" t="s">
        <v>1196</v>
      </c>
      <c r="C226" t="s">
        <v>1204</v>
      </c>
      <c r="D226" t="s">
        <v>1205</v>
      </c>
    </row>
    <row r="227" spans="1:4">
      <c r="A227" s="1065">
        <v>226</v>
      </c>
      <c r="B227" t="s">
        <v>1196</v>
      </c>
      <c r="C227" t="s">
        <v>1206</v>
      </c>
      <c r="D227" t="s">
        <v>1207</v>
      </c>
    </row>
    <row r="228" spans="1:4">
      <c r="A228" s="1065">
        <v>227</v>
      </c>
      <c r="B228" t="s">
        <v>1196</v>
      </c>
      <c r="C228" t="s">
        <v>1208</v>
      </c>
      <c r="D228" t="s">
        <v>1209</v>
      </c>
    </row>
    <row r="229" spans="1:4">
      <c r="A229" s="1065">
        <v>228</v>
      </c>
      <c r="B229" t="s">
        <v>1196</v>
      </c>
      <c r="C229" t="s">
        <v>1196</v>
      </c>
      <c r="D229" t="s">
        <v>1197</v>
      </c>
    </row>
    <row r="230" spans="1:4">
      <c r="A230" s="1065">
        <v>229</v>
      </c>
      <c r="B230" t="s">
        <v>1196</v>
      </c>
      <c r="C230" t="s">
        <v>1210</v>
      </c>
      <c r="D230" t="s">
        <v>1211</v>
      </c>
    </row>
    <row r="231" spans="1:4">
      <c r="A231" s="1065">
        <v>230</v>
      </c>
      <c r="B231" t="s">
        <v>1196</v>
      </c>
      <c r="C231" t="s">
        <v>1212</v>
      </c>
      <c r="D231" t="s">
        <v>1213</v>
      </c>
    </row>
    <row r="232" spans="1:4">
      <c r="A232" s="1065">
        <v>231</v>
      </c>
      <c r="B232" t="s">
        <v>1196</v>
      </c>
      <c r="C232" t="s">
        <v>1214</v>
      </c>
      <c r="D232" t="s">
        <v>1215</v>
      </c>
    </row>
    <row r="233" spans="1:4">
      <c r="A233" s="1065">
        <v>232</v>
      </c>
      <c r="B233" t="s">
        <v>1196</v>
      </c>
      <c r="C233" t="s">
        <v>1216</v>
      </c>
      <c r="D233" t="s">
        <v>1217</v>
      </c>
    </row>
    <row r="234" spans="1:4">
      <c r="A234" s="1065">
        <v>233</v>
      </c>
      <c r="B234" t="s">
        <v>1196</v>
      </c>
      <c r="C234" t="s">
        <v>1218</v>
      </c>
      <c r="D234" t="s">
        <v>1219</v>
      </c>
    </row>
    <row r="235" spans="1:4">
      <c r="A235" s="1065">
        <v>234</v>
      </c>
      <c r="B235" t="s">
        <v>1196</v>
      </c>
      <c r="C235" t="s">
        <v>1220</v>
      </c>
      <c r="D235" t="s">
        <v>1221</v>
      </c>
    </row>
    <row r="236" spans="1:4">
      <c r="A236" s="1065">
        <v>235</v>
      </c>
      <c r="B236" t="s">
        <v>1196</v>
      </c>
      <c r="C236" t="s">
        <v>1222</v>
      </c>
      <c r="D236" t="s">
        <v>1223</v>
      </c>
    </row>
    <row r="237" spans="1:4">
      <c r="A237" s="1065">
        <v>236</v>
      </c>
      <c r="B237" t="s">
        <v>1224</v>
      </c>
      <c r="C237" t="s">
        <v>1107</v>
      </c>
      <c r="D237" t="s">
        <v>1226</v>
      </c>
    </row>
    <row r="238" spans="1:4">
      <c r="A238" s="1065">
        <v>237</v>
      </c>
      <c r="B238" t="s">
        <v>1224</v>
      </c>
      <c r="C238" t="s">
        <v>1227</v>
      </c>
      <c r="D238" t="s">
        <v>1228</v>
      </c>
    </row>
    <row r="239" spans="1:4">
      <c r="A239" s="1065">
        <v>238</v>
      </c>
      <c r="B239" t="s">
        <v>1224</v>
      </c>
      <c r="C239" t="s">
        <v>1229</v>
      </c>
      <c r="D239" t="s">
        <v>1230</v>
      </c>
    </row>
    <row r="240" spans="1:4">
      <c r="A240" s="1065">
        <v>239</v>
      </c>
      <c r="B240" t="s">
        <v>1224</v>
      </c>
      <c r="C240" t="s">
        <v>1231</v>
      </c>
      <c r="D240" t="s">
        <v>1232</v>
      </c>
    </row>
    <row r="241" spans="1:4">
      <c r="A241" s="1065">
        <v>240</v>
      </c>
      <c r="B241" t="s">
        <v>1224</v>
      </c>
      <c r="C241" t="s">
        <v>1233</v>
      </c>
      <c r="D241" t="s">
        <v>1234</v>
      </c>
    </row>
    <row r="242" spans="1:4">
      <c r="A242" s="1065">
        <v>241</v>
      </c>
      <c r="B242" t="s">
        <v>1224</v>
      </c>
      <c r="C242" t="s">
        <v>1235</v>
      </c>
      <c r="D242" t="s">
        <v>1236</v>
      </c>
    </row>
    <row r="243" spans="1:4">
      <c r="A243" s="1065">
        <v>242</v>
      </c>
      <c r="B243" t="s">
        <v>1224</v>
      </c>
      <c r="C243" t="s">
        <v>1224</v>
      </c>
      <c r="D243" t="s">
        <v>1225</v>
      </c>
    </row>
    <row r="244" spans="1:4">
      <c r="A244" s="1065">
        <v>243</v>
      </c>
      <c r="B244" t="s">
        <v>1224</v>
      </c>
      <c r="C244" t="s">
        <v>1237</v>
      </c>
      <c r="D244" t="s">
        <v>1238</v>
      </c>
    </row>
    <row r="245" spans="1:4">
      <c r="A245" s="1065">
        <v>244</v>
      </c>
      <c r="B245" t="s">
        <v>1224</v>
      </c>
      <c r="C245" t="s">
        <v>1239</v>
      </c>
      <c r="D245" t="s">
        <v>1240</v>
      </c>
    </row>
    <row r="246" spans="1:4">
      <c r="A246" s="1065">
        <v>245</v>
      </c>
      <c r="B246" t="s">
        <v>1224</v>
      </c>
      <c r="C246" t="s">
        <v>1241</v>
      </c>
      <c r="D246" t="s">
        <v>1242</v>
      </c>
    </row>
    <row r="247" spans="1:4">
      <c r="A247" s="1065">
        <v>246</v>
      </c>
      <c r="B247" t="s">
        <v>1224</v>
      </c>
      <c r="C247" t="s">
        <v>1243</v>
      </c>
      <c r="D247" t="s">
        <v>1244</v>
      </c>
    </row>
    <row r="248" spans="1:4">
      <c r="A248" s="1065">
        <v>247</v>
      </c>
      <c r="B248" t="s">
        <v>1224</v>
      </c>
      <c r="C248" t="s">
        <v>1245</v>
      </c>
      <c r="D248" t="s">
        <v>1246</v>
      </c>
    </row>
    <row r="249" spans="1:4">
      <c r="A249" s="1065">
        <v>248</v>
      </c>
      <c r="B249" t="s">
        <v>1224</v>
      </c>
      <c r="C249" t="s">
        <v>1247</v>
      </c>
      <c r="D249" t="s">
        <v>1248</v>
      </c>
    </row>
    <row r="250" spans="1:4">
      <c r="A250" s="1065">
        <v>249</v>
      </c>
      <c r="B250" t="s">
        <v>1224</v>
      </c>
      <c r="C250" t="s">
        <v>1249</v>
      </c>
      <c r="D250" t="s">
        <v>1250</v>
      </c>
    </row>
    <row r="251" spans="1:4">
      <c r="A251" s="1065">
        <v>250</v>
      </c>
      <c r="B251" t="s">
        <v>1251</v>
      </c>
      <c r="C251" t="s">
        <v>1253</v>
      </c>
      <c r="D251" t="s">
        <v>1254</v>
      </c>
    </row>
    <row r="252" spans="1:4">
      <c r="A252" s="1065">
        <v>251</v>
      </c>
      <c r="B252" t="s">
        <v>1251</v>
      </c>
      <c r="C252" t="s">
        <v>1255</v>
      </c>
      <c r="D252" t="s">
        <v>1256</v>
      </c>
    </row>
    <row r="253" spans="1:4">
      <c r="A253" s="1065">
        <v>252</v>
      </c>
      <c r="B253" t="s">
        <v>1251</v>
      </c>
      <c r="C253" t="s">
        <v>1202</v>
      </c>
      <c r="D253" t="s">
        <v>1257</v>
      </c>
    </row>
    <row r="254" spans="1:4">
      <c r="A254" s="1065">
        <v>253</v>
      </c>
      <c r="B254" t="s">
        <v>1251</v>
      </c>
      <c r="C254" t="s">
        <v>1258</v>
      </c>
      <c r="D254" t="s">
        <v>1259</v>
      </c>
    </row>
    <row r="255" spans="1:4">
      <c r="A255" s="1065">
        <v>254</v>
      </c>
      <c r="B255" t="s">
        <v>1251</v>
      </c>
      <c r="C255" t="s">
        <v>1260</v>
      </c>
      <c r="D255" t="s">
        <v>1261</v>
      </c>
    </row>
    <row r="256" spans="1:4">
      <c r="A256" s="1065">
        <v>255</v>
      </c>
      <c r="B256" t="s">
        <v>1251</v>
      </c>
      <c r="C256" t="s">
        <v>1251</v>
      </c>
      <c r="D256" t="s">
        <v>1252</v>
      </c>
    </row>
    <row r="257" spans="1:4">
      <c r="A257" s="1065">
        <v>256</v>
      </c>
      <c r="B257" t="s">
        <v>1251</v>
      </c>
      <c r="C257" t="s">
        <v>1262</v>
      </c>
      <c r="D257" t="s">
        <v>1263</v>
      </c>
    </row>
    <row r="258" spans="1:4">
      <c r="A258" s="1065">
        <v>257</v>
      </c>
      <c r="B258" t="s">
        <v>1251</v>
      </c>
      <c r="C258" t="s">
        <v>1264</v>
      </c>
      <c r="D258" t="s">
        <v>1265</v>
      </c>
    </row>
    <row r="259" spans="1:4">
      <c r="A259" s="1065">
        <v>258</v>
      </c>
      <c r="B259" t="s">
        <v>1251</v>
      </c>
      <c r="C259" t="s">
        <v>1266</v>
      </c>
      <c r="D259" t="s">
        <v>1267</v>
      </c>
    </row>
    <row r="260" spans="1:4">
      <c r="A260" s="1065">
        <v>259</v>
      </c>
      <c r="B260" t="s">
        <v>1251</v>
      </c>
      <c r="C260" t="s">
        <v>1268</v>
      </c>
      <c r="D260" t="s">
        <v>1269</v>
      </c>
    </row>
    <row r="261" spans="1:4">
      <c r="A261" s="1065">
        <v>260</v>
      </c>
      <c r="B261" t="s">
        <v>1251</v>
      </c>
      <c r="C261" t="s">
        <v>1270</v>
      </c>
      <c r="D261" t="s">
        <v>1271</v>
      </c>
    </row>
    <row r="262" spans="1:4">
      <c r="A262" s="1065">
        <v>261</v>
      </c>
      <c r="B262" t="s">
        <v>1251</v>
      </c>
      <c r="C262" t="s">
        <v>1218</v>
      </c>
      <c r="D262" t="s">
        <v>1272</v>
      </c>
    </row>
    <row r="263" spans="1:4">
      <c r="A263" s="1065">
        <v>262</v>
      </c>
      <c r="B263" t="s">
        <v>1251</v>
      </c>
      <c r="C263" t="s">
        <v>1273</v>
      </c>
      <c r="D263" t="s">
        <v>1274</v>
      </c>
    </row>
    <row r="264" spans="1:4">
      <c r="A264" s="1065">
        <v>263</v>
      </c>
      <c r="B264" t="s">
        <v>1275</v>
      </c>
      <c r="C264" t="s">
        <v>1277</v>
      </c>
      <c r="D264" t="s">
        <v>1278</v>
      </c>
    </row>
    <row r="265" spans="1:4">
      <c r="A265" s="1065">
        <v>264</v>
      </c>
      <c r="B265" t="s">
        <v>1275</v>
      </c>
      <c r="C265" t="s">
        <v>875</v>
      </c>
      <c r="D265" t="s">
        <v>1279</v>
      </c>
    </row>
    <row r="266" spans="1:4">
      <c r="A266" s="1065">
        <v>265</v>
      </c>
      <c r="B266" t="s">
        <v>1275</v>
      </c>
      <c r="C266" t="s">
        <v>1280</v>
      </c>
      <c r="D266" t="s">
        <v>1281</v>
      </c>
    </row>
    <row r="267" spans="1:4">
      <c r="A267" s="1065">
        <v>266</v>
      </c>
      <c r="B267" t="s">
        <v>1275</v>
      </c>
      <c r="C267" t="s">
        <v>1282</v>
      </c>
      <c r="D267" t="s">
        <v>1283</v>
      </c>
    </row>
    <row r="268" spans="1:4">
      <c r="A268" s="1065">
        <v>267</v>
      </c>
      <c r="B268" t="s">
        <v>1275</v>
      </c>
      <c r="C268" t="s">
        <v>1284</v>
      </c>
      <c r="D268" t="s">
        <v>1285</v>
      </c>
    </row>
    <row r="269" spans="1:4">
      <c r="A269" s="1065">
        <v>268</v>
      </c>
      <c r="B269" t="s">
        <v>1275</v>
      </c>
      <c r="C269" t="s">
        <v>1286</v>
      </c>
      <c r="D269" t="s">
        <v>1287</v>
      </c>
    </row>
    <row r="270" spans="1:4">
      <c r="A270" s="1065">
        <v>269</v>
      </c>
      <c r="B270" t="s">
        <v>1275</v>
      </c>
      <c r="C270" t="s">
        <v>1275</v>
      </c>
      <c r="D270" t="s">
        <v>1276</v>
      </c>
    </row>
    <row r="271" spans="1:4">
      <c r="A271" s="1065">
        <v>270</v>
      </c>
      <c r="B271" t="s">
        <v>1275</v>
      </c>
      <c r="C271" t="s">
        <v>1288</v>
      </c>
      <c r="D271" t="s">
        <v>1289</v>
      </c>
    </row>
    <row r="272" spans="1:4">
      <c r="A272" s="1065">
        <v>271</v>
      </c>
      <c r="B272" t="s">
        <v>1275</v>
      </c>
      <c r="C272" t="s">
        <v>1290</v>
      </c>
      <c r="D272" t="s">
        <v>1291</v>
      </c>
    </row>
    <row r="273" spans="1:4">
      <c r="A273" s="1065">
        <v>272</v>
      </c>
      <c r="B273" t="s">
        <v>1275</v>
      </c>
      <c r="C273" t="s">
        <v>1292</v>
      </c>
      <c r="D273" t="s">
        <v>1293</v>
      </c>
    </row>
    <row r="274" spans="1:4">
      <c r="A274" s="1065">
        <v>273</v>
      </c>
      <c r="B274" t="s">
        <v>1275</v>
      </c>
      <c r="C274" t="s">
        <v>1294</v>
      </c>
      <c r="D274" t="s">
        <v>1295</v>
      </c>
    </row>
    <row r="275" spans="1:4">
      <c r="A275" s="1065">
        <v>274</v>
      </c>
      <c r="B275" t="s">
        <v>1275</v>
      </c>
      <c r="C275" t="s">
        <v>957</v>
      </c>
      <c r="D275" t="s">
        <v>1296</v>
      </c>
    </row>
    <row r="276" spans="1:4">
      <c r="A276" s="1065">
        <v>275</v>
      </c>
      <c r="B276" t="s">
        <v>1275</v>
      </c>
      <c r="C276" t="s">
        <v>1297</v>
      </c>
      <c r="D276" t="s">
        <v>1298</v>
      </c>
    </row>
    <row r="277" spans="1:4">
      <c r="A277" s="1065">
        <v>276</v>
      </c>
      <c r="B277" t="s">
        <v>1275</v>
      </c>
      <c r="C277" t="s">
        <v>1299</v>
      </c>
      <c r="D277" t="s">
        <v>1300</v>
      </c>
    </row>
    <row r="278" spans="1:4">
      <c r="A278" s="1065">
        <v>277</v>
      </c>
      <c r="B278" t="s">
        <v>1275</v>
      </c>
      <c r="C278" t="s">
        <v>1301</v>
      </c>
      <c r="D278" t="s">
        <v>1302</v>
      </c>
    </row>
    <row r="279" spans="1:4">
      <c r="A279" s="1065">
        <v>278</v>
      </c>
      <c r="B279" t="s">
        <v>1303</v>
      </c>
      <c r="C279" t="s">
        <v>1305</v>
      </c>
      <c r="D279" t="s">
        <v>1306</v>
      </c>
    </row>
    <row r="280" spans="1:4">
      <c r="A280" s="1065">
        <v>279</v>
      </c>
      <c r="B280" t="s">
        <v>1303</v>
      </c>
      <c r="C280" t="s">
        <v>1307</v>
      </c>
      <c r="D280" t="s">
        <v>1308</v>
      </c>
    </row>
    <row r="281" spans="1:4">
      <c r="A281" s="1065">
        <v>280</v>
      </c>
      <c r="B281" t="s">
        <v>1303</v>
      </c>
      <c r="C281" t="s">
        <v>1309</v>
      </c>
      <c r="D281" t="s">
        <v>1310</v>
      </c>
    </row>
    <row r="282" spans="1:4">
      <c r="A282" s="1065">
        <v>281</v>
      </c>
      <c r="B282" t="s">
        <v>1303</v>
      </c>
      <c r="C282" t="s">
        <v>1311</v>
      </c>
      <c r="D282" t="s">
        <v>1312</v>
      </c>
    </row>
    <row r="283" spans="1:4">
      <c r="A283" s="1065">
        <v>282</v>
      </c>
      <c r="B283" t="s">
        <v>1303</v>
      </c>
      <c r="C283" t="s">
        <v>1313</v>
      </c>
      <c r="D283" t="s">
        <v>1314</v>
      </c>
    </row>
    <row r="284" spans="1:4">
      <c r="A284" s="1065">
        <v>283</v>
      </c>
      <c r="B284" t="s">
        <v>1303</v>
      </c>
      <c r="C284" t="s">
        <v>1315</v>
      </c>
      <c r="D284" t="s">
        <v>1316</v>
      </c>
    </row>
    <row r="285" spans="1:4">
      <c r="A285" s="1065">
        <v>284</v>
      </c>
      <c r="B285" t="s">
        <v>1303</v>
      </c>
      <c r="C285" t="s">
        <v>1317</v>
      </c>
      <c r="D285" t="s">
        <v>1318</v>
      </c>
    </row>
    <row r="286" spans="1:4">
      <c r="A286" s="1065">
        <v>285</v>
      </c>
      <c r="B286" t="s">
        <v>1303</v>
      </c>
      <c r="C286" t="s">
        <v>1319</v>
      </c>
      <c r="D286" t="s">
        <v>1320</v>
      </c>
    </row>
    <row r="287" spans="1:4">
      <c r="A287" s="1065">
        <v>286</v>
      </c>
      <c r="B287" t="s">
        <v>1303</v>
      </c>
      <c r="C287" t="s">
        <v>1303</v>
      </c>
      <c r="D287" t="s">
        <v>1304</v>
      </c>
    </row>
    <row r="288" spans="1:4">
      <c r="A288" s="1065">
        <v>287</v>
      </c>
      <c r="B288" t="s">
        <v>1303</v>
      </c>
      <c r="C288" t="s">
        <v>1321</v>
      </c>
      <c r="D288" t="s">
        <v>1322</v>
      </c>
    </row>
    <row r="289" spans="1:4">
      <c r="A289" s="1065">
        <v>288</v>
      </c>
      <c r="B289" t="s">
        <v>1303</v>
      </c>
      <c r="C289" t="s">
        <v>1323</v>
      </c>
      <c r="D289" t="s">
        <v>1324</v>
      </c>
    </row>
    <row r="290" spans="1:4">
      <c r="A290" s="1065">
        <v>289</v>
      </c>
      <c r="B290" t="s">
        <v>1303</v>
      </c>
      <c r="C290" t="s">
        <v>1325</v>
      </c>
      <c r="D290" t="s">
        <v>1326</v>
      </c>
    </row>
    <row r="291" spans="1:4">
      <c r="A291" s="1065">
        <v>290</v>
      </c>
      <c r="B291" t="s">
        <v>1327</v>
      </c>
      <c r="C291" t="s">
        <v>1329</v>
      </c>
      <c r="D291" t="s">
        <v>1330</v>
      </c>
    </row>
    <row r="292" spans="1:4">
      <c r="A292" s="1065">
        <v>291</v>
      </c>
      <c r="B292" t="s">
        <v>1327</v>
      </c>
      <c r="C292" t="s">
        <v>1331</v>
      </c>
      <c r="D292" t="s">
        <v>1332</v>
      </c>
    </row>
    <row r="293" spans="1:4">
      <c r="A293" s="1065">
        <v>292</v>
      </c>
      <c r="B293" t="s">
        <v>1327</v>
      </c>
      <c r="C293" t="s">
        <v>1333</v>
      </c>
      <c r="D293" t="s">
        <v>1334</v>
      </c>
    </row>
    <row r="294" spans="1:4">
      <c r="A294" s="1065">
        <v>293</v>
      </c>
      <c r="B294" t="s">
        <v>1327</v>
      </c>
      <c r="C294" t="s">
        <v>1335</v>
      </c>
      <c r="D294" t="s">
        <v>1336</v>
      </c>
    </row>
    <row r="295" spans="1:4">
      <c r="A295" s="1065">
        <v>294</v>
      </c>
      <c r="B295" t="s">
        <v>1327</v>
      </c>
      <c r="C295" t="s">
        <v>1337</v>
      </c>
      <c r="D295" t="s">
        <v>1338</v>
      </c>
    </row>
    <row r="296" spans="1:4">
      <c r="A296" s="1065">
        <v>295</v>
      </c>
      <c r="B296" t="s">
        <v>1327</v>
      </c>
      <c r="C296" t="s">
        <v>1339</v>
      </c>
      <c r="D296" t="s">
        <v>1340</v>
      </c>
    </row>
    <row r="297" spans="1:4">
      <c r="A297" s="1065">
        <v>296</v>
      </c>
      <c r="B297" t="s">
        <v>1327</v>
      </c>
      <c r="C297" t="s">
        <v>1341</v>
      </c>
      <c r="D297" t="s">
        <v>1342</v>
      </c>
    </row>
    <row r="298" spans="1:4">
      <c r="A298" s="1065">
        <v>297</v>
      </c>
      <c r="B298" t="s">
        <v>1327</v>
      </c>
      <c r="C298" t="s">
        <v>941</v>
      </c>
      <c r="D298" t="s">
        <v>1343</v>
      </c>
    </row>
    <row r="299" spans="1:4">
      <c r="A299" s="1065">
        <v>298</v>
      </c>
      <c r="B299" t="s">
        <v>1327</v>
      </c>
      <c r="C299" t="s">
        <v>1344</v>
      </c>
      <c r="D299" t="s">
        <v>1345</v>
      </c>
    </row>
    <row r="300" spans="1:4">
      <c r="A300" s="1065">
        <v>299</v>
      </c>
      <c r="B300" t="s">
        <v>1327</v>
      </c>
      <c r="C300" t="s">
        <v>1346</v>
      </c>
      <c r="D300" t="s">
        <v>1347</v>
      </c>
    </row>
    <row r="301" spans="1:4">
      <c r="A301" s="1065">
        <v>300</v>
      </c>
      <c r="B301" t="s">
        <v>1327</v>
      </c>
      <c r="C301" t="s">
        <v>1348</v>
      </c>
      <c r="D301" t="s">
        <v>1349</v>
      </c>
    </row>
    <row r="302" spans="1:4">
      <c r="A302" s="1065">
        <v>301</v>
      </c>
      <c r="B302" t="s">
        <v>1327</v>
      </c>
      <c r="C302" t="s">
        <v>1327</v>
      </c>
      <c r="D302" t="s">
        <v>1328</v>
      </c>
    </row>
    <row r="303" spans="1:4">
      <c r="A303" s="1065">
        <v>302</v>
      </c>
      <c r="B303" t="s">
        <v>1327</v>
      </c>
      <c r="C303" t="s">
        <v>1350</v>
      </c>
      <c r="D303" t="s">
        <v>1351</v>
      </c>
    </row>
    <row r="304" spans="1:4">
      <c r="A304" s="1065">
        <v>303</v>
      </c>
      <c r="B304" t="s">
        <v>1327</v>
      </c>
      <c r="C304" t="s">
        <v>1043</v>
      </c>
      <c r="D304" t="s">
        <v>1352</v>
      </c>
    </row>
    <row r="305" spans="1:4">
      <c r="A305" s="1065">
        <v>304</v>
      </c>
      <c r="B305" t="s">
        <v>1327</v>
      </c>
      <c r="C305" t="s">
        <v>1353</v>
      </c>
      <c r="D305" t="s">
        <v>1354</v>
      </c>
    </row>
    <row r="306" spans="1:4">
      <c r="A306" s="1065">
        <v>305</v>
      </c>
      <c r="B306" t="s">
        <v>1327</v>
      </c>
      <c r="C306" t="s">
        <v>1355</v>
      </c>
      <c r="D306" t="s">
        <v>1356</v>
      </c>
    </row>
    <row r="307" spans="1:4">
      <c r="A307" s="1065">
        <v>306</v>
      </c>
      <c r="B307" t="s">
        <v>1327</v>
      </c>
      <c r="C307" t="s">
        <v>1357</v>
      </c>
      <c r="D307" t="s">
        <v>1358</v>
      </c>
    </row>
    <row r="308" spans="1:4">
      <c r="A308" s="1065">
        <v>307</v>
      </c>
      <c r="B308" t="s">
        <v>1359</v>
      </c>
      <c r="C308" t="s">
        <v>1361</v>
      </c>
      <c r="D308" t="s">
        <v>1362</v>
      </c>
    </row>
    <row r="309" spans="1:4">
      <c r="A309" s="1065">
        <v>308</v>
      </c>
      <c r="B309" t="s">
        <v>1359</v>
      </c>
      <c r="C309" t="s">
        <v>1363</v>
      </c>
      <c r="D309" t="s">
        <v>1364</v>
      </c>
    </row>
    <row r="310" spans="1:4">
      <c r="A310" s="1065">
        <v>309</v>
      </c>
      <c r="B310" t="s">
        <v>1359</v>
      </c>
      <c r="C310" t="s">
        <v>1365</v>
      </c>
      <c r="D310" t="s">
        <v>1366</v>
      </c>
    </row>
    <row r="311" spans="1:4">
      <c r="A311" s="1065">
        <v>310</v>
      </c>
      <c r="B311" t="s">
        <v>1359</v>
      </c>
      <c r="C311" t="s">
        <v>1367</v>
      </c>
      <c r="D311" t="s">
        <v>1368</v>
      </c>
    </row>
    <row r="312" spans="1:4">
      <c r="A312" s="1065">
        <v>311</v>
      </c>
      <c r="B312" t="s">
        <v>1359</v>
      </c>
      <c r="C312" t="s">
        <v>1369</v>
      </c>
      <c r="D312" t="s">
        <v>1370</v>
      </c>
    </row>
    <row r="313" spans="1:4">
      <c r="A313" s="1065">
        <v>312</v>
      </c>
      <c r="B313" t="s">
        <v>1359</v>
      </c>
      <c r="C313" t="s">
        <v>1371</v>
      </c>
      <c r="D313" t="s">
        <v>1372</v>
      </c>
    </row>
    <row r="314" spans="1:4">
      <c r="A314" s="1065">
        <v>313</v>
      </c>
      <c r="B314" t="s">
        <v>1359</v>
      </c>
      <c r="C314" t="s">
        <v>1373</v>
      </c>
      <c r="D314" t="s">
        <v>1374</v>
      </c>
    </row>
    <row r="315" spans="1:4">
      <c r="A315" s="1065">
        <v>314</v>
      </c>
      <c r="B315" t="s">
        <v>1359</v>
      </c>
      <c r="C315" t="s">
        <v>1375</v>
      </c>
      <c r="D315" t="s">
        <v>1376</v>
      </c>
    </row>
    <row r="316" spans="1:4">
      <c r="A316" s="1065">
        <v>315</v>
      </c>
      <c r="B316" t="s">
        <v>1359</v>
      </c>
      <c r="C316" t="s">
        <v>1359</v>
      </c>
      <c r="D316" t="s">
        <v>1360</v>
      </c>
    </row>
    <row r="317" spans="1:4">
      <c r="A317" s="1065">
        <v>316</v>
      </c>
      <c r="B317" t="s">
        <v>1359</v>
      </c>
      <c r="C317" t="s">
        <v>1377</v>
      </c>
      <c r="D317" t="s">
        <v>1378</v>
      </c>
    </row>
    <row r="318" spans="1:4">
      <c r="A318" s="1065">
        <v>317</v>
      </c>
      <c r="B318" t="s">
        <v>1359</v>
      </c>
      <c r="C318" t="s">
        <v>1379</v>
      </c>
      <c r="D318" t="s">
        <v>1380</v>
      </c>
    </row>
    <row r="319" spans="1:4">
      <c r="A319" s="1065">
        <v>318</v>
      </c>
      <c r="B319" t="s">
        <v>1359</v>
      </c>
      <c r="C319" t="s">
        <v>1381</v>
      </c>
      <c r="D319" t="s">
        <v>1382</v>
      </c>
    </row>
    <row r="320" spans="1:4">
      <c r="A320" s="1065">
        <v>319</v>
      </c>
      <c r="B320" t="s">
        <v>1359</v>
      </c>
      <c r="C320" t="s">
        <v>1383</v>
      </c>
      <c r="D320" t="s">
        <v>1384</v>
      </c>
    </row>
    <row r="321" spans="1:4">
      <c r="A321" s="1065">
        <v>320</v>
      </c>
      <c r="B321" t="s">
        <v>1359</v>
      </c>
      <c r="C321" t="s">
        <v>1385</v>
      </c>
      <c r="D321" t="s">
        <v>1386</v>
      </c>
    </row>
    <row r="322" spans="1:4">
      <c r="A322" s="1065">
        <v>321</v>
      </c>
      <c r="B322" t="s">
        <v>1387</v>
      </c>
      <c r="C322" t="s">
        <v>1389</v>
      </c>
      <c r="D322" t="s">
        <v>1390</v>
      </c>
    </row>
    <row r="323" spans="1:4">
      <c r="A323" s="1065">
        <v>322</v>
      </c>
      <c r="B323" t="s">
        <v>1387</v>
      </c>
      <c r="C323" t="s">
        <v>1391</v>
      </c>
      <c r="D323" t="s">
        <v>1392</v>
      </c>
    </row>
    <row r="324" spans="1:4">
      <c r="A324" s="1065">
        <v>323</v>
      </c>
      <c r="B324" t="s">
        <v>1387</v>
      </c>
      <c r="C324" t="s">
        <v>1393</v>
      </c>
      <c r="D324" t="s">
        <v>1394</v>
      </c>
    </row>
    <row r="325" spans="1:4">
      <c r="A325" s="1065">
        <v>324</v>
      </c>
      <c r="B325" t="s">
        <v>1387</v>
      </c>
      <c r="C325" t="s">
        <v>1395</v>
      </c>
      <c r="D325" t="s">
        <v>1396</v>
      </c>
    </row>
    <row r="326" spans="1:4">
      <c r="A326" s="1065">
        <v>325</v>
      </c>
      <c r="B326" t="s">
        <v>1387</v>
      </c>
      <c r="C326" t="s">
        <v>1397</v>
      </c>
      <c r="D326" t="s">
        <v>1398</v>
      </c>
    </row>
    <row r="327" spans="1:4">
      <c r="A327" s="1065">
        <v>326</v>
      </c>
      <c r="B327" t="s">
        <v>1387</v>
      </c>
      <c r="C327" t="s">
        <v>1313</v>
      </c>
      <c r="D327" t="s">
        <v>1399</v>
      </c>
    </row>
    <row r="328" spans="1:4">
      <c r="A328" s="1065">
        <v>327</v>
      </c>
      <c r="B328" t="s">
        <v>1387</v>
      </c>
      <c r="C328" t="s">
        <v>777</v>
      </c>
      <c r="D328" t="s">
        <v>1400</v>
      </c>
    </row>
    <row r="329" spans="1:4">
      <c r="A329" s="1065">
        <v>328</v>
      </c>
      <c r="B329" t="s">
        <v>1387</v>
      </c>
      <c r="C329" t="s">
        <v>1401</v>
      </c>
      <c r="D329" t="s">
        <v>1402</v>
      </c>
    </row>
    <row r="330" spans="1:4">
      <c r="A330" s="1065">
        <v>329</v>
      </c>
      <c r="B330" t="s">
        <v>1387</v>
      </c>
      <c r="C330" t="s">
        <v>1387</v>
      </c>
      <c r="D330" t="s">
        <v>1388</v>
      </c>
    </row>
    <row r="331" spans="1:4">
      <c r="A331" s="1065">
        <v>330</v>
      </c>
      <c r="B331" t="s">
        <v>1387</v>
      </c>
      <c r="C331" t="s">
        <v>1403</v>
      </c>
      <c r="D331" t="s">
        <v>1404</v>
      </c>
    </row>
    <row r="332" spans="1:4">
      <c r="A332" s="1065">
        <v>331</v>
      </c>
      <c r="B332" t="s">
        <v>1387</v>
      </c>
      <c r="C332" t="s">
        <v>1405</v>
      </c>
      <c r="D332" t="s">
        <v>1406</v>
      </c>
    </row>
    <row r="333" spans="1:4">
      <c r="A333" s="1065">
        <v>332</v>
      </c>
      <c r="B333" t="s">
        <v>1387</v>
      </c>
      <c r="C333" t="s">
        <v>1407</v>
      </c>
      <c r="D333" t="s">
        <v>1408</v>
      </c>
    </row>
    <row r="334" spans="1:4">
      <c r="A334" s="1065">
        <v>333</v>
      </c>
      <c r="B334" t="s">
        <v>1387</v>
      </c>
      <c r="C334" t="s">
        <v>1409</v>
      </c>
      <c r="D334" t="s">
        <v>1410</v>
      </c>
    </row>
    <row r="335" spans="1:4">
      <c r="A335" s="1065">
        <v>334</v>
      </c>
      <c r="B335" t="s">
        <v>1387</v>
      </c>
      <c r="C335" t="s">
        <v>1218</v>
      </c>
      <c r="D335" t="s">
        <v>1411</v>
      </c>
    </row>
    <row r="336" spans="1:4">
      <c r="A336" s="1065">
        <v>335</v>
      </c>
      <c r="B336" t="s">
        <v>1387</v>
      </c>
      <c r="C336" t="s">
        <v>1412</v>
      </c>
      <c r="D336" t="s">
        <v>1413</v>
      </c>
    </row>
    <row r="337" spans="1:4">
      <c r="A337" s="1065">
        <v>336</v>
      </c>
      <c r="B337" t="s">
        <v>1387</v>
      </c>
      <c r="C337" t="s">
        <v>1414</v>
      </c>
      <c r="D337" t="s">
        <v>1415</v>
      </c>
    </row>
    <row r="338" spans="1:4">
      <c r="A338" s="1065">
        <v>337</v>
      </c>
      <c r="B338" t="s">
        <v>1416</v>
      </c>
      <c r="C338" t="s">
        <v>1418</v>
      </c>
      <c r="D338" t="s">
        <v>1419</v>
      </c>
    </row>
    <row r="339" spans="1:4">
      <c r="A339" s="1065">
        <v>338</v>
      </c>
      <c r="B339" t="s">
        <v>1416</v>
      </c>
      <c r="C339" t="s">
        <v>1420</v>
      </c>
      <c r="D339" t="s">
        <v>1421</v>
      </c>
    </row>
    <row r="340" spans="1:4">
      <c r="A340" s="1065">
        <v>339</v>
      </c>
      <c r="B340" t="s">
        <v>1416</v>
      </c>
      <c r="C340" t="s">
        <v>1344</v>
      </c>
      <c r="D340" t="s">
        <v>1422</v>
      </c>
    </row>
    <row r="341" spans="1:4">
      <c r="A341" s="1065">
        <v>340</v>
      </c>
      <c r="B341" t="s">
        <v>1416</v>
      </c>
      <c r="C341" t="s">
        <v>1423</v>
      </c>
      <c r="D341" t="s">
        <v>1424</v>
      </c>
    </row>
    <row r="342" spans="1:4">
      <c r="A342" s="1065">
        <v>341</v>
      </c>
      <c r="B342" t="s">
        <v>1416</v>
      </c>
      <c r="C342" t="s">
        <v>1425</v>
      </c>
      <c r="D342" t="s">
        <v>1426</v>
      </c>
    </row>
    <row r="343" spans="1:4">
      <c r="A343" s="1065">
        <v>342</v>
      </c>
      <c r="B343" t="s">
        <v>1416</v>
      </c>
      <c r="C343" t="s">
        <v>1427</v>
      </c>
      <c r="D343" t="s">
        <v>1428</v>
      </c>
    </row>
    <row r="344" spans="1:4">
      <c r="A344" s="1065">
        <v>343</v>
      </c>
      <c r="B344" t="s">
        <v>1416</v>
      </c>
      <c r="C344" t="s">
        <v>1429</v>
      </c>
      <c r="D344" t="s">
        <v>1430</v>
      </c>
    </row>
    <row r="345" spans="1:4">
      <c r="A345" s="1065">
        <v>344</v>
      </c>
      <c r="B345" t="s">
        <v>1416</v>
      </c>
      <c r="C345" t="s">
        <v>1431</v>
      </c>
      <c r="D345" t="s">
        <v>1432</v>
      </c>
    </row>
    <row r="346" spans="1:4">
      <c r="A346" s="1065">
        <v>345</v>
      </c>
      <c r="B346" t="s">
        <v>1416</v>
      </c>
      <c r="C346" t="s">
        <v>1416</v>
      </c>
      <c r="D346" t="s">
        <v>1417</v>
      </c>
    </row>
    <row r="347" spans="1:4">
      <c r="A347" s="1065">
        <v>346</v>
      </c>
      <c r="B347" t="s">
        <v>1416</v>
      </c>
      <c r="C347" t="s">
        <v>1433</v>
      </c>
      <c r="D347" t="s">
        <v>1434</v>
      </c>
    </row>
    <row r="348" spans="1:4">
      <c r="A348" s="1065">
        <v>347</v>
      </c>
      <c r="B348" t="s">
        <v>1416</v>
      </c>
      <c r="C348" t="s">
        <v>1435</v>
      </c>
      <c r="D348" t="s">
        <v>1436</v>
      </c>
    </row>
    <row r="349" spans="1:4">
      <c r="A349" s="1065">
        <v>348</v>
      </c>
      <c r="B349" t="s">
        <v>1437</v>
      </c>
      <c r="C349" t="s">
        <v>1439</v>
      </c>
      <c r="D349" t="s">
        <v>1440</v>
      </c>
    </row>
    <row r="350" spans="1:4">
      <c r="A350" s="1065">
        <v>349</v>
      </c>
      <c r="B350" t="s">
        <v>1437</v>
      </c>
      <c r="C350" t="s">
        <v>1441</v>
      </c>
      <c r="D350" t="s">
        <v>1442</v>
      </c>
    </row>
    <row r="351" spans="1:4">
      <c r="A351" s="1065">
        <v>350</v>
      </c>
      <c r="B351" t="s">
        <v>1437</v>
      </c>
      <c r="C351" t="s">
        <v>1443</v>
      </c>
      <c r="D351" t="s">
        <v>1444</v>
      </c>
    </row>
    <row r="352" spans="1:4">
      <c r="A352" s="1065">
        <v>351</v>
      </c>
      <c r="B352" t="s">
        <v>1437</v>
      </c>
      <c r="C352" t="s">
        <v>1445</v>
      </c>
      <c r="D352" t="s">
        <v>1446</v>
      </c>
    </row>
    <row r="353" spans="1:4">
      <c r="A353" s="1065">
        <v>352</v>
      </c>
      <c r="B353" t="s">
        <v>1437</v>
      </c>
      <c r="C353" t="s">
        <v>1447</v>
      </c>
      <c r="D353" t="s">
        <v>1448</v>
      </c>
    </row>
    <row r="354" spans="1:4">
      <c r="A354" s="1065">
        <v>353</v>
      </c>
      <c r="B354" t="s">
        <v>1437</v>
      </c>
      <c r="C354" t="s">
        <v>1449</v>
      </c>
      <c r="D354" t="s">
        <v>1450</v>
      </c>
    </row>
    <row r="355" spans="1:4">
      <c r="A355" s="1065">
        <v>354</v>
      </c>
      <c r="B355" t="s">
        <v>1437</v>
      </c>
      <c r="C355" t="s">
        <v>1451</v>
      </c>
      <c r="D355" t="s">
        <v>1452</v>
      </c>
    </row>
    <row r="356" spans="1:4">
      <c r="A356" s="1065">
        <v>355</v>
      </c>
      <c r="B356" t="s">
        <v>1437</v>
      </c>
      <c r="C356" t="s">
        <v>1437</v>
      </c>
      <c r="D356" t="s">
        <v>1438</v>
      </c>
    </row>
    <row r="357" spans="1:4">
      <c r="A357" s="1065">
        <v>356</v>
      </c>
      <c r="B357" t="s">
        <v>1437</v>
      </c>
      <c r="C357" t="s">
        <v>1453</v>
      </c>
      <c r="D357" t="s">
        <v>1454</v>
      </c>
    </row>
    <row r="358" spans="1:4">
      <c r="A358" s="1065">
        <v>357</v>
      </c>
      <c r="B358" t="s">
        <v>1437</v>
      </c>
      <c r="C358" t="s">
        <v>1455</v>
      </c>
      <c r="D358" t="s">
        <v>1456</v>
      </c>
    </row>
    <row r="359" spans="1:4">
      <c r="A359" s="1065">
        <v>358</v>
      </c>
      <c r="B359" t="s">
        <v>1437</v>
      </c>
      <c r="C359" t="s">
        <v>1457</v>
      </c>
      <c r="D359" t="s">
        <v>1458</v>
      </c>
    </row>
    <row r="360" spans="1:4">
      <c r="A360" s="1065">
        <v>359</v>
      </c>
      <c r="B360" t="s">
        <v>1459</v>
      </c>
      <c r="C360" t="s">
        <v>1461</v>
      </c>
      <c r="D360" t="s">
        <v>1462</v>
      </c>
    </row>
    <row r="361" spans="1:4">
      <c r="A361" s="1065">
        <v>360</v>
      </c>
      <c r="B361" t="s">
        <v>1459</v>
      </c>
      <c r="C361" t="s">
        <v>1463</v>
      </c>
      <c r="D361" t="s">
        <v>1464</v>
      </c>
    </row>
    <row r="362" spans="1:4">
      <c r="A362" s="1065">
        <v>361</v>
      </c>
      <c r="B362" t="s">
        <v>1459</v>
      </c>
      <c r="C362" t="s">
        <v>1465</v>
      </c>
      <c r="D362" t="s">
        <v>1466</v>
      </c>
    </row>
    <row r="363" spans="1:4">
      <c r="A363" s="1065">
        <v>362</v>
      </c>
      <c r="B363" t="s">
        <v>1459</v>
      </c>
      <c r="C363" t="s">
        <v>1467</v>
      </c>
      <c r="D363" t="s">
        <v>1468</v>
      </c>
    </row>
    <row r="364" spans="1:4">
      <c r="A364" s="1065">
        <v>363</v>
      </c>
      <c r="B364" t="s">
        <v>1459</v>
      </c>
      <c r="C364" t="s">
        <v>1469</v>
      </c>
      <c r="D364" t="s">
        <v>1470</v>
      </c>
    </row>
    <row r="365" spans="1:4">
      <c r="A365" s="1065">
        <v>364</v>
      </c>
      <c r="B365" t="s">
        <v>1459</v>
      </c>
      <c r="C365" t="s">
        <v>1471</v>
      </c>
      <c r="D365" t="s">
        <v>1472</v>
      </c>
    </row>
    <row r="366" spans="1:4">
      <c r="A366" s="1065">
        <v>365</v>
      </c>
      <c r="B366" t="s">
        <v>1459</v>
      </c>
      <c r="C366" t="s">
        <v>1473</v>
      </c>
      <c r="D366" t="s">
        <v>1474</v>
      </c>
    </row>
    <row r="367" spans="1:4">
      <c r="A367" s="1065">
        <v>366</v>
      </c>
      <c r="B367" t="s">
        <v>1459</v>
      </c>
      <c r="C367" t="s">
        <v>1475</v>
      </c>
      <c r="D367" t="s">
        <v>1476</v>
      </c>
    </row>
    <row r="368" spans="1:4">
      <c r="A368" s="1065">
        <v>367</v>
      </c>
      <c r="B368" t="s">
        <v>1459</v>
      </c>
      <c r="C368" t="s">
        <v>1477</v>
      </c>
      <c r="D368" t="s">
        <v>1478</v>
      </c>
    </row>
    <row r="369" spans="1:4">
      <c r="A369" s="1065">
        <v>368</v>
      </c>
      <c r="B369" t="s">
        <v>1459</v>
      </c>
      <c r="C369" t="s">
        <v>1479</v>
      </c>
      <c r="D369" t="s">
        <v>1480</v>
      </c>
    </row>
    <row r="370" spans="1:4">
      <c r="A370" s="1065">
        <v>369</v>
      </c>
      <c r="B370" t="s">
        <v>1459</v>
      </c>
      <c r="C370" t="s">
        <v>1459</v>
      </c>
      <c r="D370" t="s">
        <v>1460</v>
      </c>
    </row>
    <row r="371" spans="1:4">
      <c r="A371" s="1065">
        <v>370</v>
      </c>
      <c r="B371" t="s">
        <v>1459</v>
      </c>
      <c r="C371" t="s">
        <v>1481</v>
      </c>
      <c r="D371" t="s">
        <v>1482</v>
      </c>
    </row>
    <row r="372" spans="1:4">
      <c r="A372" s="1065">
        <v>371</v>
      </c>
      <c r="B372" t="s">
        <v>1459</v>
      </c>
      <c r="C372" t="s">
        <v>1483</v>
      </c>
      <c r="D372" t="s">
        <v>1484</v>
      </c>
    </row>
    <row r="373" spans="1:4">
      <c r="A373" s="1065">
        <v>372</v>
      </c>
      <c r="B373" t="s">
        <v>1459</v>
      </c>
      <c r="C373" t="s">
        <v>1485</v>
      </c>
      <c r="D373" t="s">
        <v>1486</v>
      </c>
    </row>
    <row r="374" spans="1:4">
      <c r="A374" s="1065">
        <v>373</v>
      </c>
      <c r="B374" t="s">
        <v>1459</v>
      </c>
      <c r="C374" t="s">
        <v>1487</v>
      </c>
      <c r="D374" t="s">
        <v>1488</v>
      </c>
    </row>
    <row r="375" spans="1:4">
      <c r="A375" s="1065">
        <v>374</v>
      </c>
      <c r="B375" t="s">
        <v>1459</v>
      </c>
      <c r="C375" t="s">
        <v>1489</v>
      </c>
      <c r="D375" t="s">
        <v>1490</v>
      </c>
    </row>
    <row r="376" spans="1:4">
      <c r="A376" s="1065">
        <v>375</v>
      </c>
      <c r="B376" t="s">
        <v>1491</v>
      </c>
      <c r="C376" t="s">
        <v>1493</v>
      </c>
      <c r="D376" t="s">
        <v>1494</v>
      </c>
    </row>
    <row r="377" spans="1:4">
      <c r="A377" s="1065">
        <v>376</v>
      </c>
      <c r="B377" t="s">
        <v>1491</v>
      </c>
      <c r="C377" t="s">
        <v>1495</v>
      </c>
      <c r="D377" t="s">
        <v>1496</v>
      </c>
    </row>
    <row r="378" spans="1:4">
      <c r="A378" s="1065">
        <v>377</v>
      </c>
      <c r="B378" t="s">
        <v>1491</v>
      </c>
      <c r="C378" t="s">
        <v>1443</v>
      </c>
      <c r="D378" t="s">
        <v>1497</v>
      </c>
    </row>
    <row r="379" spans="1:4">
      <c r="A379" s="1065">
        <v>378</v>
      </c>
      <c r="B379" t="s">
        <v>1491</v>
      </c>
      <c r="C379" t="s">
        <v>1113</v>
      </c>
      <c r="D379" t="s">
        <v>1498</v>
      </c>
    </row>
    <row r="380" spans="1:4">
      <c r="A380" s="1065">
        <v>379</v>
      </c>
      <c r="B380" t="s">
        <v>1491</v>
      </c>
      <c r="C380" t="s">
        <v>1499</v>
      </c>
      <c r="D380" t="s">
        <v>1500</v>
      </c>
    </row>
    <row r="381" spans="1:4">
      <c r="A381" s="1065">
        <v>380</v>
      </c>
      <c r="B381" t="s">
        <v>1491</v>
      </c>
      <c r="C381" t="s">
        <v>777</v>
      </c>
      <c r="D381" t="s">
        <v>1501</v>
      </c>
    </row>
    <row r="382" spans="1:4">
      <c r="A382" s="1065">
        <v>381</v>
      </c>
      <c r="B382" t="s">
        <v>1491</v>
      </c>
      <c r="C382" t="s">
        <v>1502</v>
      </c>
      <c r="D382" t="s">
        <v>1503</v>
      </c>
    </row>
    <row r="383" spans="1:4">
      <c r="A383" s="1065">
        <v>382</v>
      </c>
      <c r="B383" t="s">
        <v>1491</v>
      </c>
      <c r="C383" t="s">
        <v>1504</v>
      </c>
      <c r="D383" t="s">
        <v>1505</v>
      </c>
    </row>
    <row r="384" spans="1:4">
      <c r="A384" s="1065">
        <v>383</v>
      </c>
      <c r="B384" t="s">
        <v>1491</v>
      </c>
      <c r="C384" t="s">
        <v>1491</v>
      </c>
      <c r="D384" t="s">
        <v>1492</v>
      </c>
    </row>
    <row r="385" spans="1:4">
      <c r="A385" s="1065">
        <v>384</v>
      </c>
      <c r="B385" t="s">
        <v>1491</v>
      </c>
      <c r="C385" t="s">
        <v>1506</v>
      </c>
      <c r="D385" t="s">
        <v>1507</v>
      </c>
    </row>
    <row r="386" spans="1:4">
      <c r="A386" s="1065">
        <v>385</v>
      </c>
      <c r="B386" t="s">
        <v>1491</v>
      </c>
      <c r="C386" t="s">
        <v>1508</v>
      </c>
      <c r="D386" t="s">
        <v>1509</v>
      </c>
    </row>
    <row r="387" spans="1:4">
      <c r="A387" s="1065">
        <v>386</v>
      </c>
      <c r="B387" t="s">
        <v>1491</v>
      </c>
      <c r="C387" t="s">
        <v>1510</v>
      </c>
      <c r="D387" t="s">
        <v>1511</v>
      </c>
    </row>
    <row r="388" spans="1:4">
      <c r="A388" s="1065">
        <v>387</v>
      </c>
      <c r="B388" t="s">
        <v>1491</v>
      </c>
      <c r="C388" t="s">
        <v>1512</v>
      </c>
      <c r="D388" t="s">
        <v>1513</v>
      </c>
    </row>
    <row r="389" spans="1:4">
      <c r="A389" s="1065">
        <v>388</v>
      </c>
      <c r="B389" t="s">
        <v>1514</v>
      </c>
      <c r="C389" t="s">
        <v>1516</v>
      </c>
      <c r="D389" t="s">
        <v>1517</v>
      </c>
    </row>
    <row r="390" spans="1:4">
      <c r="A390" s="1065">
        <v>389</v>
      </c>
      <c r="B390" t="s">
        <v>1514</v>
      </c>
      <c r="C390" t="s">
        <v>1518</v>
      </c>
      <c r="D390" t="s">
        <v>1519</v>
      </c>
    </row>
    <row r="391" spans="1:4">
      <c r="A391" s="1065">
        <v>390</v>
      </c>
      <c r="B391" t="s">
        <v>1514</v>
      </c>
      <c r="C391" t="s">
        <v>1520</v>
      </c>
      <c r="D391" t="s">
        <v>1521</v>
      </c>
    </row>
    <row r="392" spans="1:4">
      <c r="A392" s="1065">
        <v>391</v>
      </c>
      <c r="B392" t="s">
        <v>1514</v>
      </c>
      <c r="C392" t="s">
        <v>1522</v>
      </c>
      <c r="D392" t="s">
        <v>1523</v>
      </c>
    </row>
    <row r="393" spans="1:4">
      <c r="A393" s="1065">
        <v>392</v>
      </c>
      <c r="B393" t="s">
        <v>1514</v>
      </c>
      <c r="C393" t="s">
        <v>1524</v>
      </c>
      <c r="D393" t="s">
        <v>1525</v>
      </c>
    </row>
    <row r="394" spans="1:4">
      <c r="A394" s="1065">
        <v>393</v>
      </c>
      <c r="B394" t="s">
        <v>1514</v>
      </c>
      <c r="C394" t="s">
        <v>1526</v>
      </c>
      <c r="D394" t="s">
        <v>1527</v>
      </c>
    </row>
    <row r="395" spans="1:4">
      <c r="A395" s="1065">
        <v>394</v>
      </c>
      <c r="B395" t="s">
        <v>1514</v>
      </c>
      <c r="C395" t="s">
        <v>1528</v>
      </c>
      <c r="D395" t="s">
        <v>1529</v>
      </c>
    </row>
    <row r="396" spans="1:4">
      <c r="A396" s="1065">
        <v>395</v>
      </c>
      <c r="B396" t="s">
        <v>1514</v>
      </c>
      <c r="C396" t="s">
        <v>972</v>
      </c>
      <c r="D396" t="s">
        <v>1530</v>
      </c>
    </row>
    <row r="397" spans="1:4">
      <c r="A397" s="1065">
        <v>396</v>
      </c>
      <c r="B397" t="s">
        <v>1514</v>
      </c>
      <c r="C397" t="s">
        <v>1531</v>
      </c>
      <c r="D397" t="s">
        <v>1532</v>
      </c>
    </row>
    <row r="398" spans="1:4">
      <c r="A398" s="1065">
        <v>397</v>
      </c>
      <c r="B398" t="s">
        <v>1514</v>
      </c>
      <c r="C398" t="s">
        <v>1533</v>
      </c>
      <c r="D398" t="s">
        <v>1534</v>
      </c>
    </row>
    <row r="399" spans="1:4">
      <c r="A399" s="1065">
        <v>398</v>
      </c>
      <c r="B399" t="s">
        <v>1514</v>
      </c>
      <c r="C399" t="s">
        <v>1535</v>
      </c>
      <c r="D399" t="s">
        <v>1536</v>
      </c>
    </row>
    <row r="400" spans="1:4">
      <c r="A400" s="1065">
        <v>399</v>
      </c>
      <c r="B400" t="s">
        <v>1514</v>
      </c>
      <c r="C400" t="s">
        <v>1537</v>
      </c>
      <c r="D400" t="s">
        <v>1538</v>
      </c>
    </row>
    <row r="401" spans="1:4">
      <c r="A401" s="1065">
        <v>400</v>
      </c>
      <c r="B401" t="s">
        <v>1514</v>
      </c>
      <c r="C401" t="s">
        <v>1539</v>
      </c>
      <c r="D401" t="s">
        <v>1540</v>
      </c>
    </row>
    <row r="402" spans="1:4">
      <c r="A402" s="1065">
        <v>401</v>
      </c>
      <c r="B402" t="s">
        <v>1514</v>
      </c>
      <c r="C402" t="s">
        <v>1541</v>
      </c>
      <c r="D402" t="s">
        <v>1542</v>
      </c>
    </row>
    <row r="403" spans="1:4">
      <c r="A403" s="1065">
        <v>402</v>
      </c>
      <c r="B403" t="s">
        <v>1514</v>
      </c>
      <c r="C403" t="s">
        <v>1514</v>
      </c>
      <c r="D403" t="s">
        <v>1515</v>
      </c>
    </row>
    <row r="404" spans="1:4">
      <c r="A404" s="1065">
        <v>403</v>
      </c>
      <c r="B404" t="s">
        <v>1514</v>
      </c>
      <c r="C404" t="s">
        <v>1543</v>
      </c>
      <c r="D404" t="s">
        <v>1544</v>
      </c>
    </row>
    <row r="405" spans="1:4">
      <c r="A405" s="1065">
        <v>404</v>
      </c>
      <c r="B405" t="s">
        <v>1514</v>
      </c>
      <c r="C405" t="s">
        <v>1545</v>
      </c>
      <c r="D405" t="s">
        <v>1546</v>
      </c>
    </row>
    <row r="406" spans="1:4">
      <c r="A406" s="1065">
        <v>405</v>
      </c>
      <c r="B406" t="s">
        <v>1514</v>
      </c>
      <c r="C406" t="s">
        <v>1547</v>
      </c>
      <c r="D406" t="s">
        <v>1548</v>
      </c>
    </row>
    <row r="407" spans="1:4">
      <c r="A407" s="1065">
        <v>406</v>
      </c>
      <c r="B407" t="s">
        <v>1514</v>
      </c>
      <c r="C407" t="s">
        <v>1549</v>
      </c>
      <c r="D407" t="s">
        <v>1550</v>
      </c>
    </row>
    <row r="408" spans="1:4">
      <c r="A408" s="1065">
        <v>407</v>
      </c>
      <c r="B408" t="s">
        <v>1551</v>
      </c>
      <c r="C408" t="s">
        <v>1553</v>
      </c>
      <c r="D408" t="s">
        <v>1554</v>
      </c>
    </row>
    <row r="409" spans="1:4">
      <c r="A409" s="1065">
        <v>408</v>
      </c>
      <c r="B409" t="s">
        <v>1551</v>
      </c>
      <c r="C409" t="s">
        <v>1555</v>
      </c>
      <c r="D409" t="s">
        <v>1556</v>
      </c>
    </row>
    <row r="410" spans="1:4">
      <c r="A410" s="1065">
        <v>409</v>
      </c>
      <c r="B410" t="s">
        <v>1551</v>
      </c>
      <c r="C410" t="s">
        <v>1557</v>
      </c>
      <c r="D410" t="s">
        <v>1558</v>
      </c>
    </row>
    <row r="411" spans="1:4">
      <c r="A411" s="1065">
        <v>410</v>
      </c>
      <c r="B411" t="s">
        <v>1551</v>
      </c>
      <c r="C411" t="s">
        <v>999</v>
      </c>
      <c r="D411" t="s">
        <v>1559</v>
      </c>
    </row>
    <row r="412" spans="1:4">
      <c r="A412" s="1065">
        <v>411</v>
      </c>
      <c r="B412" t="s">
        <v>1551</v>
      </c>
      <c r="C412" t="s">
        <v>1560</v>
      </c>
      <c r="D412" t="s">
        <v>1561</v>
      </c>
    </row>
    <row r="413" spans="1:4">
      <c r="A413" s="1065">
        <v>412</v>
      </c>
      <c r="B413" t="s">
        <v>1551</v>
      </c>
      <c r="C413" t="s">
        <v>1562</v>
      </c>
      <c r="D413" t="s">
        <v>1563</v>
      </c>
    </row>
    <row r="414" spans="1:4">
      <c r="A414" s="1065">
        <v>413</v>
      </c>
      <c r="B414" t="s">
        <v>1551</v>
      </c>
      <c r="C414" t="s">
        <v>1564</v>
      </c>
      <c r="D414" t="s">
        <v>1565</v>
      </c>
    </row>
    <row r="415" spans="1:4">
      <c r="A415" s="1065">
        <v>414</v>
      </c>
      <c r="B415" t="s">
        <v>1551</v>
      </c>
      <c r="C415" t="s">
        <v>1566</v>
      </c>
      <c r="D415" t="s">
        <v>1567</v>
      </c>
    </row>
    <row r="416" spans="1:4">
      <c r="A416" s="1065">
        <v>415</v>
      </c>
      <c r="B416" t="s">
        <v>1551</v>
      </c>
      <c r="C416" t="s">
        <v>1568</v>
      </c>
      <c r="D416" t="s">
        <v>1569</v>
      </c>
    </row>
    <row r="417" spans="1:4">
      <c r="A417" s="1065">
        <v>416</v>
      </c>
      <c r="B417" t="s">
        <v>1551</v>
      </c>
      <c r="C417" t="s">
        <v>1551</v>
      </c>
      <c r="D417" t="s">
        <v>1552</v>
      </c>
    </row>
    <row r="418" spans="1:4">
      <c r="A418" s="1065">
        <v>417</v>
      </c>
      <c r="B418" t="s">
        <v>1551</v>
      </c>
      <c r="C418" t="s">
        <v>1570</v>
      </c>
      <c r="D418" t="s">
        <v>1571</v>
      </c>
    </row>
    <row r="419" spans="1:4">
      <c r="A419" s="1065">
        <v>418</v>
      </c>
      <c r="B419" t="s">
        <v>1551</v>
      </c>
      <c r="C419" t="s">
        <v>1572</v>
      </c>
      <c r="D419" t="s">
        <v>1573</v>
      </c>
    </row>
    <row r="420" spans="1:4">
      <c r="A420" s="1065">
        <v>419</v>
      </c>
      <c r="B420" t="s">
        <v>1574</v>
      </c>
      <c r="C420" t="s">
        <v>1576</v>
      </c>
      <c r="D420" t="s">
        <v>1577</v>
      </c>
    </row>
    <row r="421" spans="1:4">
      <c r="A421" s="1065">
        <v>420</v>
      </c>
      <c r="B421" t="s">
        <v>1574</v>
      </c>
      <c r="C421" t="s">
        <v>1578</v>
      </c>
      <c r="D421" t="s">
        <v>1579</v>
      </c>
    </row>
    <row r="422" spans="1:4">
      <c r="A422" s="1065">
        <v>421</v>
      </c>
      <c r="B422" t="s">
        <v>1574</v>
      </c>
      <c r="C422" t="s">
        <v>1580</v>
      </c>
      <c r="D422" t="s">
        <v>1581</v>
      </c>
    </row>
    <row r="423" spans="1:4">
      <c r="A423" s="1065">
        <v>422</v>
      </c>
      <c r="B423" t="s">
        <v>1574</v>
      </c>
      <c r="C423" t="s">
        <v>1582</v>
      </c>
      <c r="D423" t="s">
        <v>1583</v>
      </c>
    </row>
    <row r="424" spans="1:4">
      <c r="A424" s="1065">
        <v>423</v>
      </c>
      <c r="B424" t="s">
        <v>1574</v>
      </c>
      <c r="C424" t="s">
        <v>1584</v>
      </c>
      <c r="D424" t="s">
        <v>1585</v>
      </c>
    </row>
    <row r="425" spans="1:4">
      <c r="A425" s="1065">
        <v>424</v>
      </c>
      <c r="B425" t="s">
        <v>1574</v>
      </c>
      <c r="C425" t="s">
        <v>1586</v>
      </c>
      <c r="D425" t="s">
        <v>1587</v>
      </c>
    </row>
    <row r="426" spans="1:4">
      <c r="A426" s="1065">
        <v>425</v>
      </c>
      <c r="B426" t="s">
        <v>1574</v>
      </c>
      <c r="C426" t="s">
        <v>1588</v>
      </c>
      <c r="D426" t="s">
        <v>1589</v>
      </c>
    </row>
    <row r="427" spans="1:4">
      <c r="A427" s="1065">
        <v>426</v>
      </c>
      <c r="B427" t="s">
        <v>1574</v>
      </c>
      <c r="C427" t="s">
        <v>1590</v>
      </c>
      <c r="D427" t="s">
        <v>1591</v>
      </c>
    </row>
    <row r="428" spans="1:4">
      <c r="A428" s="1065">
        <v>427</v>
      </c>
      <c r="B428" t="s">
        <v>1574</v>
      </c>
      <c r="C428" t="s">
        <v>1592</v>
      </c>
      <c r="D428" t="s">
        <v>1593</v>
      </c>
    </row>
    <row r="429" spans="1:4">
      <c r="A429" s="1065">
        <v>428</v>
      </c>
      <c r="B429" t="s">
        <v>1574</v>
      </c>
      <c r="C429" t="s">
        <v>1557</v>
      </c>
      <c r="D429" t="s">
        <v>1594</v>
      </c>
    </row>
    <row r="430" spans="1:4">
      <c r="A430" s="1065">
        <v>429</v>
      </c>
      <c r="B430" t="s">
        <v>1574</v>
      </c>
      <c r="C430" t="s">
        <v>935</v>
      </c>
      <c r="D430" t="s">
        <v>1595</v>
      </c>
    </row>
    <row r="431" spans="1:4">
      <c r="A431" s="1065">
        <v>430</v>
      </c>
      <c r="B431" t="s">
        <v>1574</v>
      </c>
      <c r="C431" t="s">
        <v>1596</v>
      </c>
      <c r="D431" t="s">
        <v>1597</v>
      </c>
    </row>
    <row r="432" spans="1:4">
      <c r="A432" s="1065">
        <v>431</v>
      </c>
      <c r="B432" t="s">
        <v>1574</v>
      </c>
      <c r="C432" t="s">
        <v>1598</v>
      </c>
      <c r="D432" t="s">
        <v>1599</v>
      </c>
    </row>
    <row r="433" spans="1:4">
      <c r="A433" s="1065">
        <v>432</v>
      </c>
      <c r="B433" t="s">
        <v>1574</v>
      </c>
      <c r="C433" t="s">
        <v>1600</v>
      </c>
      <c r="D433" t="s">
        <v>1601</v>
      </c>
    </row>
    <row r="434" spans="1:4">
      <c r="A434" s="1065">
        <v>433</v>
      </c>
      <c r="B434" t="s">
        <v>1574</v>
      </c>
      <c r="C434" t="s">
        <v>1602</v>
      </c>
      <c r="D434" t="s">
        <v>1603</v>
      </c>
    </row>
    <row r="435" spans="1:4">
      <c r="A435" s="1065">
        <v>434</v>
      </c>
      <c r="B435" t="s">
        <v>1574</v>
      </c>
      <c r="C435" t="s">
        <v>1184</v>
      </c>
      <c r="D435" t="s">
        <v>1604</v>
      </c>
    </row>
    <row r="436" spans="1:4">
      <c r="A436" s="1065">
        <v>435</v>
      </c>
      <c r="B436" t="s">
        <v>1574</v>
      </c>
      <c r="C436" t="s">
        <v>1605</v>
      </c>
      <c r="D436" t="s">
        <v>1606</v>
      </c>
    </row>
    <row r="437" spans="1:4">
      <c r="A437" s="1065">
        <v>436</v>
      </c>
      <c r="B437" t="s">
        <v>1574</v>
      </c>
      <c r="C437" t="s">
        <v>1607</v>
      </c>
      <c r="D437" t="s">
        <v>1608</v>
      </c>
    </row>
    <row r="438" spans="1:4">
      <c r="A438" s="1065">
        <v>437</v>
      </c>
      <c r="B438" t="s">
        <v>1574</v>
      </c>
      <c r="C438" t="s">
        <v>1609</v>
      </c>
      <c r="D438" t="s">
        <v>1610</v>
      </c>
    </row>
    <row r="439" spans="1:4">
      <c r="A439" s="1065">
        <v>438</v>
      </c>
      <c r="B439" t="s">
        <v>1574</v>
      </c>
      <c r="C439" t="s">
        <v>1611</v>
      </c>
      <c r="D439" t="s">
        <v>1612</v>
      </c>
    </row>
    <row r="440" spans="1:4">
      <c r="A440" s="1065">
        <v>439</v>
      </c>
      <c r="B440" t="s">
        <v>1574</v>
      </c>
      <c r="C440" t="s">
        <v>1613</v>
      </c>
      <c r="D440" t="s">
        <v>1614</v>
      </c>
    </row>
    <row r="441" spans="1:4">
      <c r="A441" s="1065">
        <v>440</v>
      </c>
      <c r="B441" t="s">
        <v>1574</v>
      </c>
      <c r="C441" t="s">
        <v>1615</v>
      </c>
      <c r="D441" t="s">
        <v>1616</v>
      </c>
    </row>
    <row r="442" spans="1:4">
      <c r="A442" s="1065">
        <v>441</v>
      </c>
      <c r="B442" t="s">
        <v>1574</v>
      </c>
      <c r="C442" t="s">
        <v>1617</v>
      </c>
      <c r="D442" t="s">
        <v>1618</v>
      </c>
    </row>
    <row r="443" spans="1:4">
      <c r="A443" s="1065">
        <v>442</v>
      </c>
      <c r="B443" t="s">
        <v>1574</v>
      </c>
      <c r="C443" t="s">
        <v>1619</v>
      </c>
      <c r="D443" t="s">
        <v>1620</v>
      </c>
    </row>
    <row r="444" spans="1:4">
      <c r="A444" s="1065">
        <v>443</v>
      </c>
      <c r="B444" t="s">
        <v>1574</v>
      </c>
      <c r="C444" t="s">
        <v>1574</v>
      </c>
      <c r="D444" t="s">
        <v>1575</v>
      </c>
    </row>
    <row r="445" spans="1:4">
      <c r="A445" s="1065">
        <v>444</v>
      </c>
      <c r="B445" t="s">
        <v>1574</v>
      </c>
      <c r="C445" t="s">
        <v>1621</v>
      </c>
      <c r="D445" t="s">
        <v>1622</v>
      </c>
    </row>
    <row r="446" spans="1:4">
      <c r="A446" s="1065">
        <v>445</v>
      </c>
      <c r="B446" t="s">
        <v>1623</v>
      </c>
      <c r="C446" t="s">
        <v>1625</v>
      </c>
      <c r="D446" t="s">
        <v>1626</v>
      </c>
    </row>
    <row r="447" spans="1:4">
      <c r="A447" s="1065">
        <v>446</v>
      </c>
      <c r="B447" t="s">
        <v>1623</v>
      </c>
      <c r="C447" t="s">
        <v>1627</v>
      </c>
      <c r="D447" t="s">
        <v>1628</v>
      </c>
    </row>
    <row r="448" spans="1:4">
      <c r="A448" s="1065">
        <v>447</v>
      </c>
      <c r="B448" t="s">
        <v>1623</v>
      </c>
      <c r="C448" t="s">
        <v>1629</v>
      </c>
      <c r="D448" t="s">
        <v>1630</v>
      </c>
    </row>
    <row r="449" spans="1:4">
      <c r="A449" s="1065">
        <v>448</v>
      </c>
      <c r="B449" t="s">
        <v>1623</v>
      </c>
      <c r="C449" t="s">
        <v>1631</v>
      </c>
      <c r="D449" t="s">
        <v>1632</v>
      </c>
    </row>
    <row r="450" spans="1:4">
      <c r="A450" s="1065">
        <v>449</v>
      </c>
      <c r="B450" t="s">
        <v>1623</v>
      </c>
      <c r="C450" t="s">
        <v>1633</v>
      </c>
      <c r="D450" t="s">
        <v>1634</v>
      </c>
    </row>
    <row r="451" spans="1:4">
      <c r="A451" s="1065">
        <v>450</v>
      </c>
      <c r="B451" t="s">
        <v>1623</v>
      </c>
      <c r="C451" t="s">
        <v>1635</v>
      </c>
      <c r="D451" t="s">
        <v>1636</v>
      </c>
    </row>
    <row r="452" spans="1:4">
      <c r="A452" s="1065">
        <v>451</v>
      </c>
      <c r="B452" t="s">
        <v>1623</v>
      </c>
      <c r="C452" t="s">
        <v>1637</v>
      </c>
      <c r="D452" t="s">
        <v>1638</v>
      </c>
    </row>
    <row r="453" spans="1:4">
      <c r="A453" s="1065">
        <v>452</v>
      </c>
      <c r="B453" t="s">
        <v>1623</v>
      </c>
      <c r="C453" t="s">
        <v>1639</v>
      </c>
      <c r="D453" t="s">
        <v>1640</v>
      </c>
    </row>
    <row r="454" spans="1:4">
      <c r="A454" s="1065">
        <v>453</v>
      </c>
      <c r="B454" t="s">
        <v>1623</v>
      </c>
      <c r="C454" t="s">
        <v>1641</v>
      </c>
      <c r="D454" t="s">
        <v>1642</v>
      </c>
    </row>
    <row r="455" spans="1:4">
      <c r="A455" s="1065">
        <v>454</v>
      </c>
      <c r="B455" t="s">
        <v>1623</v>
      </c>
      <c r="C455" t="s">
        <v>953</v>
      </c>
      <c r="D455" t="s">
        <v>1643</v>
      </c>
    </row>
    <row r="456" spans="1:4">
      <c r="A456" s="1065">
        <v>455</v>
      </c>
      <c r="B456" t="s">
        <v>1623</v>
      </c>
      <c r="C456" t="s">
        <v>1623</v>
      </c>
      <c r="D456" t="s">
        <v>1624</v>
      </c>
    </row>
    <row r="457" spans="1:4">
      <c r="A457" s="1065">
        <v>456</v>
      </c>
      <c r="B457" t="s">
        <v>1623</v>
      </c>
      <c r="C457" t="s">
        <v>1644</v>
      </c>
      <c r="D457" t="s">
        <v>1645</v>
      </c>
    </row>
    <row r="458" spans="1:4">
      <c r="A458" s="1065">
        <v>457</v>
      </c>
      <c r="B458" t="s">
        <v>1646</v>
      </c>
      <c r="C458" t="s">
        <v>1648</v>
      </c>
      <c r="D458" t="s">
        <v>1649</v>
      </c>
    </row>
    <row r="459" spans="1:4">
      <c r="A459" s="1065">
        <v>458</v>
      </c>
      <c r="B459" t="s">
        <v>1646</v>
      </c>
      <c r="C459" t="s">
        <v>1650</v>
      </c>
      <c r="D459" t="s">
        <v>1651</v>
      </c>
    </row>
    <row r="460" spans="1:4">
      <c r="A460" s="1065">
        <v>459</v>
      </c>
      <c r="B460" t="s">
        <v>1646</v>
      </c>
      <c r="C460" t="s">
        <v>1652</v>
      </c>
      <c r="D460" t="s">
        <v>1653</v>
      </c>
    </row>
    <row r="461" spans="1:4">
      <c r="A461" s="1065">
        <v>460</v>
      </c>
      <c r="B461" t="s">
        <v>1646</v>
      </c>
      <c r="C461" t="s">
        <v>1654</v>
      </c>
      <c r="D461" t="s">
        <v>1655</v>
      </c>
    </row>
    <row r="462" spans="1:4">
      <c r="A462" s="1065">
        <v>461</v>
      </c>
      <c r="B462" t="s">
        <v>1646</v>
      </c>
      <c r="C462" t="s">
        <v>1656</v>
      </c>
      <c r="D462" t="s">
        <v>1657</v>
      </c>
    </row>
    <row r="463" spans="1:4">
      <c r="A463" s="1065">
        <v>462</v>
      </c>
      <c r="B463" t="s">
        <v>1646</v>
      </c>
      <c r="C463" t="s">
        <v>1109</v>
      </c>
      <c r="D463" t="s">
        <v>1658</v>
      </c>
    </row>
    <row r="464" spans="1:4">
      <c r="A464" s="1065">
        <v>463</v>
      </c>
      <c r="B464" t="s">
        <v>1646</v>
      </c>
      <c r="C464" t="s">
        <v>972</v>
      </c>
      <c r="D464" t="s">
        <v>1659</v>
      </c>
    </row>
    <row r="465" spans="1:4">
      <c r="A465" s="1065">
        <v>464</v>
      </c>
      <c r="B465" t="s">
        <v>1646</v>
      </c>
      <c r="C465" t="s">
        <v>1660</v>
      </c>
      <c r="D465" t="s">
        <v>1661</v>
      </c>
    </row>
    <row r="466" spans="1:4">
      <c r="A466" s="1065">
        <v>465</v>
      </c>
      <c r="B466" t="s">
        <v>1646</v>
      </c>
      <c r="C466" t="s">
        <v>1662</v>
      </c>
      <c r="D466" t="s">
        <v>1663</v>
      </c>
    </row>
    <row r="467" spans="1:4">
      <c r="A467" s="1065">
        <v>466</v>
      </c>
      <c r="B467" t="s">
        <v>1646</v>
      </c>
      <c r="C467" t="s">
        <v>1664</v>
      </c>
      <c r="D467" t="s">
        <v>1665</v>
      </c>
    </row>
    <row r="468" spans="1:4">
      <c r="A468" s="1065">
        <v>467</v>
      </c>
      <c r="B468" t="s">
        <v>1646</v>
      </c>
      <c r="C468" t="s">
        <v>1666</v>
      </c>
      <c r="D468" t="s">
        <v>1667</v>
      </c>
    </row>
    <row r="469" spans="1:4">
      <c r="A469" s="1065">
        <v>468</v>
      </c>
      <c r="B469" t="s">
        <v>1646</v>
      </c>
      <c r="C469" t="s">
        <v>1646</v>
      </c>
      <c r="D469" t="s">
        <v>1647</v>
      </c>
    </row>
    <row r="470" spans="1:4">
      <c r="A470" s="1065">
        <v>469</v>
      </c>
      <c r="B470" t="s">
        <v>1646</v>
      </c>
      <c r="C470" t="s">
        <v>1668</v>
      </c>
      <c r="D470" t="s">
        <v>1669</v>
      </c>
    </row>
    <row r="471" spans="1:4">
      <c r="A471" s="1065">
        <v>470</v>
      </c>
      <c r="B471" t="s">
        <v>1670</v>
      </c>
      <c r="C471" t="s">
        <v>1670</v>
      </c>
      <c r="D471" t="s">
        <v>1671</v>
      </c>
    </row>
    <row r="472" spans="1:4">
      <c r="A472" s="1065">
        <v>471</v>
      </c>
      <c r="B472" t="s">
        <v>1672</v>
      </c>
      <c r="C472" t="s">
        <v>1672</v>
      </c>
      <c r="D472" t="s">
        <v>1673</v>
      </c>
    </row>
    <row r="473" spans="1:4">
      <c r="A473" s="1065">
        <v>472</v>
      </c>
      <c r="B473" t="s">
        <v>1674</v>
      </c>
      <c r="C473" t="s">
        <v>1674</v>
      </c>
      <c r="D473" t="s">
        <v>1675</v>
      </c>
    </row>
    <row r="474" spans="1:4">
      <c r="A474" s="1065">
        <v>473</v>
      </c>
      <c r="B474" t="s">
        <v>1676</v>
      </c>
      <c r="C474" t="s">
        <v>1676</v>
      </c>
      <c r="D474" t="s">
        <v>1677</v>
      </c>
    </row>
    <row r="475" spans="1:4">
      <c r="A475" s="1065">
        <v>474</v>
      </c>
      <c r="B475" t="s">
        <v>1678</v>
      </c>
      <c r="C475" t="s">
        <v>1678</v>
      </c>
      <c r="D475" t="s">
        <v>1679</v>
      </c>
    </row>
    <row r="476" spans="1:4">
      <c r="A476" s="1065">
        <v>475</v>
      </c>
      <c r="B476" t="s">
        <v>1680</v>
      </c>
      <c r="C476" t="s">
        <v>1680</v>
      </c>
      <c r="D476" t="s">
        <v>1681</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8" t="s">
        <v>470</v>
      </c>
      <c r="G2" s="1279"/>
      <c r="H2" s="1280"/>
      <c r="I2" s="608"/>
    </row>
    <row r="3" spans="1:14" ht="3" customHeight="1"/>
    <row r="4" spans="1:14" s="538" customFormat="1" ht="11.25">
      <c r="A4" s="558"/>
      <c r="B4" s="558"/>
      <c r="C4" s="558"/>
      <c r="D4" s="558"/>
      <c r="F4" s="1230" t="s">
        <v>444</v>
      </c>
      <c r="G4" s="1230"/>
      <c r="H4" s="1230"/>
      <c r="I4" s="1281" t="s">
        <v>445</v>
      </c>
      <c r="J4" s="558"/>
      <c r="K4" s="558"/>
      <c r="L4" s="558"/>
      <c r="M4" s="558"/>
      <c r="N4" s="558"/>
    </row>
    <row r="5" spans="1:14" s="538" customFormat="1" ht="11.25" customHeight="1">
      <c r="A5" s="558"/>
      <c r="B5" s="558"/>
      <c r="C5" s="558"/>
      <c r="D5" s="558"/>
      <c r="F5" s="574" t="s">
        <v>90</v>
      </c>
      <c r="G5" s="586" t="s">
        <v>447</v>
      </c>
      <c r="H5" s="573" t="s">
        <v>438</v>
      </c>
      <c r="I5" s="1281"/>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29.04.2019</v>
      </c>
      <c r="I7" s="549" t="s">
        <v>472</v>
      </c>
      <c r="J7" s="583"/>
      <c r="K7" s="558"/>
      <c r="L7" s="558"/>
      <c r="M7" s="558"/>
      <c r="N7" s="558"/>
    </row>
    <row r="8" spans="1:14" s="538" customFormat="1" ht="45">
      <c r="A8" s="1282">
        <v>1</v>
      </c>
      <c r="B8" s="558"/>
      <c r="C8" s="558"/>
      <c r="D8" s="558"/>
      <c r="F8" s="584" t="str">
        <f>"2." &amp;mergeValue(A8)</f>
        <v>2.1</v>
      </c>
      <c r="G8" s="600" t="s">
        <v>473</v>
      </c>
      <c r="H8" s="572"/>
      <c r="I8" s="549" t="s">
        <v>568</v>
      </c>
      <c r="J8" s="583"/>
      <c r="K8" s="558"/>
      <c r="L8" s="558"/>
      <c r="M8" s="558"/>
      <c r="N8" s="558"/>
    </row>
    <row r="9" spans="1:14" s="538" customFormat="1" ht="22.5">
      <c r="A9" s="1282"/>
      <c r="B9" s="558"/>
      <c r="C9" s="558"/>
      <c r="D9" s="558"/>
      <c r="F9" s="584" t="str">
        <f>"3." &amp;mergeValue(A9)</f>
        <v>3.1</v>
      </c>
      <c r="G9" s="600" t="s">
        <v>474</v>
      </c>
      <c r="H9" s="572"/>
      <c r="I9" s="549" t="s">
        <v>566</v>
      </c>
      <c r="J9" s="583"/>
      <c r="K9" s="558"/>
      <c r="L9" s="558"/>
      <c r="M9" s="558"/>
      <c r="N9" s="558"/>
    </row>
    <row r="10" spans="1:14" s="538" customFormat="1" ht="22.5">
      <c r="A10" s="1282"/>
      <c r="B10" s="558"/>
      <c r="C10" s="558"/>
      <c r="D10" s="558"/>
      <c r="F10" s="584" t="str">
        <f>"4."&amp;mergeValue(A10)</f>
        <v>4.1</v>
      </c>
      <c r="G10" s="600" t="s">
        <v>475</v>
      </c>
      <c r="H10" s="573" t="s">
        <v>448</v>
      </c>
      <c r="I10" s="549"/>
      <c r="J10" s="583"/>
      <c r="K10" s="558"/>
      <c r="L10" s="558"/>
      <c r="M10" s="558"/>
      <c r="N10" s="558"/>
    </row>
    <row r="11" spans="1:14" s="538" customFormat="1" ht="18.75">
      <c r="A11" s="1282"/>
      <c r="B11" s="1282">
        <v>1</v>
      </c>
      <c r="C11" s="591"/>
      <c r="D11" s="591"/>
      <c r="F11" s="584" t="str">
        <f>"4."&amp;mergeValue(A11) &amp;"."&amp;mergeValue(B11)</f>
        <v>4.1.1</v>
      </c>
      <c r="G11" s="579" t="s">
        <v>570</v>
      </c>
      <c r="H11" s="572" t="str">
        <f>IF(region_name="","",region_name)</f>
        <v>Волгоградская область</v>
      </c>
      <c r="I11" s="549" t="s">
        <v>478</v>
      </c>
      <c r="J11" s="583"/>
      <c r="K11" s="558"/>
      <c r="L11" s="558"/>
      <c r="M11" s="558"/>
      <c r="N11" s="558"/>
    </row>
    <row r="12" spans="1:14"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row>
    <row r="14" spans="1:14" s="538" customFormat="1" ht="18.75">
      <c r="A14" s="1282"/>
      <c r="B14" s="1282"/>
      <c r="C14" s="1282"/>
      <c r="D14" s="591"/>
      <c r="F14" s="587"/>
      <c r="G14" s="519" t="s">
        <v>4</v>
      </c>
      <c r="H14" s="592"/>
      <c r="I14" s="1283"/>
      <c r="J14" s="583"/>
      <c r="K14" s="558"/>
      <c r="L14" s="558"/>
      <c r="M14" s="558"/>
      <c r="N14" s="558"/>
    </row>
    <row r="15" spans="1:14" s="538" customFormat="1" ht="18.75">
      <c r="A15" s="1282"/>
      <c r="B15" s="1282"/>
      <c r="C15" s="591"/>
      <c r="D15" s="591"/>
      <c r="F15" s="602"/>
      <c r="G15" s="545" t="s">
        <v>400</v>
      </c>
      <c r="H15" s="603"/>
      <c r="I15" s="604"/>
      <c r="J15" s="583"/>
      <c r="K15" s="558"/>
      <c r="L15" s="558"/>
      <c r="M15" s="558"/>
      <c r="N15" s="558"/>
    </row>
    <row r="16" spans="1:14" s="538" customFormat="1" ht="18.75">
      <c r="A16" s="1282"/>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7" t="s">
        <v>571</v>
      </c>
      <c r="H19" s="1277"/>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577</v>
      </c>
    </row>
    <row r="5" spans="2:4">
      <c r="B5" s="50" t="s">
        <v>221</v>
      </c>
    </row>
    <row r="6" spans="2:4" ht="22.5">
      <c r="B6" s="50" t="s">
        <v>265</v>
      </c>
    </row>
    <row r="7" spans="2:4" ht="22.5">
      <c r="B7" s="50" t="s">
        <v>266</v>
      </c>
    </row>
    <row r="8" spans="2:4" ht="22.5">
      <c r="B8" s="50" t="s">
        <v>267</v>
      </c>
    </row>
    <row r="9" spans="2:4" ht="22.5">
      <c r="B9" s="50" t="s">
        <v>481</v>
      </c>
    </row>
    <row r="10" spans="2:4" ht="56.25">
      <c r="B10" s="50" t="s">
        <v>672</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458</v>
      </c>
    </row>
    <row r="28" spans="1:2" ht="56.25">
      <c r="B28" s="215" t="s">
        <v>457</v>
      </c>
    </row>
    <row r="29" spans="1:2">
      <c r="B29" s="291" t="s">
        <v>387</v>
      </c>
    </row>
    <row r="30" spans="1:2" ht="22.5">
      <c r="B30" s="215" t="s">
        <v>576</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9" t="s">
        <v>717</v>
      </c>
      <c r="M5" s="1299"/>
      <c r="N5" s="1299"/>
      <c r="O5" s="1299"/>
      <c r="P5" s="1299"/>
      <c r="Q5" s="1299"/>
      <c r="R5" s="1299"/>
      <c r="S5" s="1299"/>
      <c r="T5" s="1299"/>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7"/>
      <c r="M7" s="1040"/>
      <c r="O7" s="1305"/>
      <c r="P7" s="1305"/>
      <c r="Q7" s="1305"/>
      <c r="R7" s="1305"/>
      <c r="S7" s="1305"/>
      <c r="T7" s="1305"/>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26.04.2019</v>
      </c>
      <c r="P8" s="1306"/>
      <c r="Q8" s="1306"/>
      <c r="R8" s="1306"/>
      <c r="S8" s="1306"/>
      <c r="T8" s="1306"/>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1609</v>
      </c>
      <c r="P9" s="1306"/>
      <c r="Q9" s="1306"/>
      <c r="R9" s="1306"/>
      <c r="S9" s="1306"/>
      <c r="T9" s="1306"/>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5"/>
      <c r="P10" s="1305"/>
      <c r="Q10" s="1305"/>
      <c r="R10" s="1305"/>
      <c r="S10" s="1305"/>
      <c r="T10" s="1305"/>
      <c r="U10" s="779"/>
      <c r="V10" s="779"/>
      <c r="X10" s="1117"/>
      <c r="Y10" s="1117"/>
      <c r="Z10" s="1117"/>
      <c r="AA10" s="1117"/>
      <c r="AB10" s="1117"/>
    </row>
    <row r="11" spans="1:28" s="538" customFormat="1" ht="11.25" hidden="1">
      <c r="A11" s="558"/>
      <c r="B11" s="558"/>
      <c r="C11" s="558"/>
      <c r="D11" s="558"/>
      <c r="E11" s="558"/>
      <c r="F11" s="558"/>
      <c r="G11" s="558"/>
      <c r="H11" s="558"/>
      <c r="L11" s="1300"/>
      <c r="M11" s="1300"/>
      <c r="N11" s="535"/>
      <c r="O11" s="550"/>
      <c r="P11" s="550"/>
      <c r="Q11" s="550"/>
      <c r="R11" s="550"/>
      <c r="S11" s="550"/>
      <c r="T11" s="550"/>
      <c r="U11" s="556" t="s">
        <v>370</v>
      </c>
      <c r="X11" s="558"/>
      <c r="Y11" s="558"/>
      <c r="Z11" s="558"/>
      <c r="AA11" s="558"/>
      <c r="AB11" s="558"/>
    </row>
    <row r="12" spans="1:28">
      <c r="J12" s="498"/>
      <c r="K12" s="498"/>
      <c r="L12" s="493"/>
      <c r="M12" s="493"/>
      <c r="N12" s="471"/>
      <c r="O12" s="1307"/>
      <c r="P12" s="1307"/>
      <c r="Q12" s="1307"/>
      <c r="R12" s="1307"/>
      <c r="S12" s="1307"/>
      <c r="T12" s="1307"/>
      <c r="U12" s="1307"/>
    </row>
    <row r="13" spans="1:28">
      <c r="J13" s="498"/>
      <c r="K13" s="498"/>
      <c r="L13" s="1230" t="s">
        <v>444</v>
      </c>
      <c r="M13" s="1230"/>
      <c r="N13" s="1230"/>
      <c r="O13" s="1230"/>
      <c r="P13" s="1230"/>
      <c r="Q13" s="1230"/>
      <c r="R13" s="1230"/>
      <c r="S13" s="1230"/>
      <c r="T13" s="1230"/>
      <c r="U13" s="1230"/>
      <c r="V13" s="1230"/>
      <c r="W13" s="1230" t="s">
        <v>445</v>
      </c>
    </row>
    <row r="14" spans="1:28" ht="14.25" customHeight="1">
      <c r="J14" s="498"/>
      <c r="K14" s="498"/>
      <c r="L14" s="1313" t="s">
        <v>90</v>
      </c>
      <c r="M14" s="1313" t="s">
        <v>602</v>
      </c>
      <c r="N14" s="629"/>
      <c r="O14" s="1314" t="s">
        <v>604</v>
      </c>
      <c r="P14" s="1315"/>
      <c r="Q14" s="1315"/>
      <c r="R14" s="1315"/>
      <c r="S14" s="1315"/>
      <c r="T14" s="1316"/>
      <c r="U14" s="1296" t="s">
        <v>338</v>
      </c>
      <c r="V14" s="1310" t="s">
        <v>273</v>
      </c>
      <c r="W14" s="1230"/>
    </row>
    <row r="15" spans="1:28" ht="14.25" customHeight="1">
      <c r="J15" s="498"/>
      <c r="K15" s="498"/>
      <c r="L15" s="1313"/>
      <c r="M15" s="1313"/>
      <c r="N15" s="630"/>
      <c r="O15" s="1319" t="s">
        <v>578</v>
      </c>
      <c r="P15" s="1317" t="s">
        <v>269</v>
      </c>
      <c r="Q15" s="1318"/>
      <c r="R15" s="1293" t="s">
        <v>615</v>
      </c>
      <c r="S15" s="1294"/>
      <c r="T15" s="1295"/>
      <c r="U15" s="1297"/>
      <c r="V15" s="1311"/>
      <c r="W15" s="1230"/>
    </row>
    <row r="16" spans="1:28" ht="33.75" customHeight="1">
      <c r="J16" s="498"/>
      <c r="K16" s="498"/>
      <c r="L16" s="1313"/>
      <c r="M16" s="1313"/>
      <c r="N16" s="631"/>
      <c r="O16" s="1320"/>
      <c r="P16" s="504" t="s">
        <v>579</v>
      </c>
      <c r="Q16" s="504" t="s">
        <v>6</v>
      </c>
      <c r="R16" s="505" t="s">
        <v>272</v>
      </c>
      <c r="S16" s="1308" t="s">
        <v>271</v>
      </c>
      <c r="T16" s="1309"/>
      <c r="U16" s="1298"/>
      <c r="V16" s="1312"/>
      <c r="W16" s="1230"/>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301">
        <f ca="1">OFFSET(S17,0,-1)+1</f>
        <v>7</v>
      </c>
      <c r="T17" s="1301"/>
      <c r="U17" s="616">
        <f ca="1">OFFSET(U17,0,-2)+1</f>
        <v>8</v>
      </c>
      <c r="V17" s="617">
        <f ca="1">OFFSET(V17,0,-1)</f>
        <v>8</v>
      </c>
      <c r="W17" s="616">
        <f ca="1">OFFSET(W17,0,-1)+1</f>
        <v>9</v>
      </c>
    </row>
    <row r="18" spans="1:28" ht="22.5">
      <c r="A18" s="1284">
        <v>1</v>
      </c>
      <c r="B18" s="794"/>
      <c r="C18" s="794"/>
      <c r="D18" s="794"/>
      <c r="E18" s="795"/>
      <c r="F18" s="796"/>
      <c r="G18" s="796"/>
      <c r="H18" s="796"/>
      <c r="I18" s="797"/>
      <c r="J18" s="792"/>
      <c r="K18" s="799"/>
      <c r="L18" s="561">
        <f>mergeValue(A18)</f>
        <v>1</v>
      </c>
      <c r="M18" s="609" t="s">
        <v>19</v>
      </c>
      <c r="N18" s="614"/>
      <c r="O18" s="1285"/>
      <c r="P18" s="1285"/>
      <c r="Q18" s="1285"/>
      <c r="R18" s="1285"/>
      <c r="S18" s="1285"/>
      <c r="T18" s="1285"/>
      <c r="U18" s="1285"/>
      <c r="V18" s="1285"/>
      <c r="W18" s="598" t="s">
        <v>718</v>
      </c>
      <c r="Y18" s="557"/>
      <c r="Z18" s="557" t="str">
        <f t="shared" ref="Z18:Z31" si="0">IF(M18="","",M18 )</f>
        <v>Наименование тарифа</v>
      </c>
      <c r="AA18" s="557"/>
      <c r="AB18" s="557"/>
    </row>
    <row r="19" spans="1:28" ht="22.5">
      <c r="A19" s="1284"/>
      <c r="B19" s="1284">
        <v>1</v>
      </c>
      <c r="C19" s="794"/>
      <c r="D19" s="794"/>
      <c r="E19" s="796"/>
      <c r="F19" s="796"/>
      <c r="G19" s="796"/>
      <c r="H19" s="796"/>
      <c r="I19" s="791"/>
      <c r="J19" s="790"/>
      <c r="K19" s="793"/>
      <c r="L19" s="561" t="str">
        <f>mergeValue(A19) &amp;"."&amp; mergeValue(B19)</f>
        <v>1.1</v>
      </c>
      <c r="M19" s="515" t="s">
        <v>15</v>
      </c>
      <c r="N19" s="614"/>
      <c r="O19" s="1285"/>
      <c r="P19" s="1285"/>
      <c r="Q19" s="1285"/>
      <c r="R19" s="1285"/>
      <c r="S19" s="1285"/>
      <c r="T19" s="1285"/>
      <c r="U19" s="1285"/>
      <c r="V19" s="1285"/>
      <c r="W19" s="598" t="s">
        <v>459</v>
      </c>
      <c r="Y19" s="557"/>
      <c r="Z19" s="557" t="str">
        <f t="shared" si="0"/>
        <v>Территория действия тарифа</v>
      </c>
      <c r="AA19" s="557"/>
      <c r="AB19" s="557"/>
    </row>
    <row r="20" spans="1:28" ht="22.5">
      <c r="A20" s="1284"/>
      <c r="B20" s="1284"/>
      <c r="C20" s="1284">
        <v>1</v>
      </c>
      <c r="D20" s="794"/>
      <c r="E20" s="796"/>
      <c r="F20" s="796"/>
      <c r="G20" s="796"/>
      <c r="H20" s="796"/>
      <c r="I20" s="798"/>
      <c r="J20" s="790"/>
      <c r="K20" s="793"/>
      <c r="L20" s="561" t="str">
        <f>mergeValue(A20) &amp;"."&amp; mergeValue(B20)&amp;"."&amp; mergeValue(C20)</f>
        <v>1.1.1</v>
      </c>
      <c r="M20" s="516" t="s">
        <v>7</v>
      </c>
      <c r="N20" s="614"/>
      <c r="O20" s="1285"/>
      <c r="P20" s="1285"/>
      <c r="Q20" s="1285"/>
      <c r="R20" s="1285"/>
      <c r="S20" s="1285"/>
      <c r="T20" s="1285"/>
      <c r="U20" s="1285"/>
      <c r="V20" s="1285"/>
      <c r="W20" s="598" t="s">
        <v>600</v>
      </c>
      <c r="Y20" s="557"/>
      <c r="Z20" s="557" t="str">
        <f t="shared" si="0"/>
        <v xml:space="preserve">Наименование системы теплоснабжения </v>
      </c>
      <c r="AA20" s="557"/>
      <c r="AB20" s="557"/>
    </row>
    <row r="21" spans="1:28" ht="22.5">
      <c r="A21" s="1284"/>
      <c r="B21" s="1284"/>
      <c r="C21" s="1284"/>
      <c r="D21" s="1284">
        <v>1</v>
      </c>
      <c r="E21" s="796"/>
      <c r="F21" s="796"/>
      <c r="G21" s="796"/>
      <c r="H21" s="796"/>
      <c r="I21" s="798"/>
      <c r="J21" s="790"/>
      <c r="K21" s="793"/>
      <c r="L21" s="561" t="str">
        <f>mergeValue(A21) &amp;"."&amp; mergeValue(B21)&amp;"."&amp; mergeValue(C21)&amp;"."&amp; mergeValue(D21)</f>
        <v>1.1.1.1</v>
      </c>
      <c r="M21" s="517" t="s">
        <v>21</v>
      </c>
      <c r="N21" s="614"/>
      <c r="O21" s="1285"/>
      <c r="P21" s="1285"/>
      <c r="Q21" s="1285"/>
      <c r="R21" s="1285"/>
      <c r="S21" s="1285"/>
      <c r="T21" s="1285"/>
      <c r="U21" s="1285"/>
      <c r="V21" s="1285"/>
      <c r="W21" s="598" t="s">
        <v>601</v>
      </c>
      <c r="Y21" s="557"/>
      <c r="Z21" s="557" t="str">
        <f t="shared" si="0"/>
        <v xml:space="preserve">Источник тепловой энергии  </v>
      </c>
      <c r="AA21" s="557"/>
      <c r="AB21" s="557"/>
    </row>
    <row r="22" spans="1:28" ht="78.75">
      <c r="A22" s="1284"/>
      <c r="B22" s="1284"/>
      <c r="C22" s="1284"/>
      <c r="D22" s="1284"/>
      <c r="E22" s="1284">
        <v>1</v>
      </c>
      <c r="F22" s="796"/>
      <c r="G22" s="796"/>
      <c r="H22" s="794">
        <v>1</v>
      </c>
      <c r="I22" s="1284">
        <v>1</v>
      </c>
      <c r="J22" s="796"/>
      <c r="K22" s="801"/>
      <c r="L22" s="561" t="str">
        <f>mergeValue(A22) &amp;"."&amp; mergeValue(B22)&amp;"."&amp; mergeValue(C22)&amp;"."&amp; mergeValue(D22)&amp;"."&amp; mergeValue(E22)</f>
        <v>1.1.1.1.1</v>
      </c>
      <c r="M22" s="523" t="s">
        <v>8</v>
      </c>
      <c r="N22" s="614"/>
      <c r="O22" s="1286"/>
      <c r="P22" s="1286"/>
      <c r="Q22" s="1286"/>
      <c r="R22" s="1286"/>
      <c r="S22" s="1286"/>
      <c r="T22" s="1286"/>
      <c r="U22" s="1286"/>
      <c r="V22" s="1286"/>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284"/>
      <c r="B23" s="1284"/>
      <c r="C23" s="1284"/>
      <c r="D23" s="1284"/>
      <c r="E23" s="1284"/>
      <c r="F23" s="1284">
        <v>1</v>
      </c>
      <c r="G23" s="794"/>
      <c r="H23" s="794"/>
      <c r="I23" s="1284"/>
      <c r="J23" s="1284">
        <v>1</v>
      </c>
      <c r="K23" s="802"/>
      <c r="L23" s="561" t="str">
        <f>mergeValue(A23) &amp;"."&amp; mergeValue(B23)&amp;"."&amp; mergeValue(C23)&amp;"."&amp; mergeValue(D23)&amp;"."&amp; mergeValue(E23)&amp;"."&amp; mergeValue(F23)</f>
        <v>1.1.1.1.1.1</v>
      </c>
      <c r="M23" s="524" t="s">
        <v>9</v>
      </c>
      <c r="N23" s="614"/>
      <c r="O23" s="1287"/>
      <c r="P23" s="1288"/>
      <c r="Q23" s="1288"/>
      <c r="R23" s="1288"/>
      <c r="S23" s="1288"/>
      <c r="T23" s="1288"/>
      <c r="U23" s="1288"/>
      <c r="V23" s="1289"/>
      <c r="W23" s="598" t="s">
        <v>720</v>
      </c>
      <c r="Y23" s="557"/>
      <c r="Z23" s="557" t="str">
        <f t="shared" si="0"/>
        <v>Группа потребителей</v>
      </c>
      <c r="AA23" s="557"/>
      <c r="AB23" s="557"/>
    </row>
    <row r="24" spans="1:28" ht="122.1" customHeight="1">
      <c r="A24" s="1284"/>
      <c r="B24" s="1284"/>
      <c r="C24" s="1284"/>
      <c r="D24" s="1284"/>
      <c r="E24" s="1284"/>
      <c r="F24" s="1284"/>
      <c r="G24" s="794">
        <v>1</v>
      </c>
      <c r="H24" s="794"/>
      <c r="I24" s="1284"/>
      <c r="J24" s="1284"/>
      <c r="K24" s="802">
        <v>1</v>
      </c>
      <c r="L24" s="561" t="str">
        <f>mergeValue(A24) &amp;"."&amp; mergeValue(B24)&amp;"."&amp; mergeValue(C24)&amp;"."&amp; mergeValue(D24)&amp;"."&amp; mergeValue(E24)&amp;"."&amp; mergeValue(F24)&amp;"."&amp; mergeValue(G24)</f>
        <v>1.1.1.1.1.1.1</v>
      </c>
      <c r="M24" s="1084"/>
      <c r="N24" s="614"/>
      <c r="O24" s="531"/>
      <c r="P24" s="531"/>
      <c r="Q24" s="1034"/>
      <c r="R24" s="1290"/>
      <c r="S24" s="1292" t="s">
        <v>82</v>
      </c>
      <c r="T24" s="1291"/>
      <c r="U24" s="1292" t="s">
        <v>83</v>
      </c>
      <c r="V24" s="531"/>
      <c r="W24" s="1302" t="s">
        <v>721</v>
      </c>
      <c r="X24" s="553" t="str">
        <f>strCheckDate(O25:V25)</f>
        <v/>
      </c>
      <c r="Y24" s="557"/>
      <c r="Z24" s="557" t="str">
        <f t="shared" si="0"/>
        <v/>
      </c>
      <c r="AA24" s="557"/>
      <c r="AB24" s="557"/>
    </row>
    <row r="25" spans="1:28" ht="11.25" hidden="1">
      <c r="A25" s="1284"/>
      <c r="B25" s="1284"/>
      <c r="C25" s="1284"/>
      <c r="D25" s="1284"/>
      <c r="E25" s="1284"/>
      <c r="F25" s="1284"/>
      <c r="G25" s="794"/>
      <c r="H25" s="794"/>
      <c r="I25" s="1284"/>
      <c r="J25" s="1284"/>
      <c r="K25" s="802"/>
      <c r="L25" s="568"/>
      <c r="M25" s="614"/>
      <c r="N25" s="614"/>
      <c r="O25" s="531"/>
      <c r="P25" s="531"/>
      <c r="Q25" s="552" t="str">
        <f>R24 &amp; "-" &amp; T24</f>
        <v>-</v>
      </c>
      <c r="R25" s="1291"/>
      <c r="S25" s="1292"/>
      <c r="T25" s="1291"/>
      <c r="U25" s="1292"/>
      <c r="V25" s="531"/>
      <c r="W25" s="1303"/>
      <c r="Y25" s="557"/>
      <c r="Z25" s="557" t="str">
        <f t="shared" si="0"/>
        <v/>
      </c>
      <c r="AA25" s="557"/>
      <c r="AB25" s="557"/>
    </row>
    <row r="26" spans="1:28" ht="15" customHeight="1">
      <c r="A26" s="1284"/>
      <c r="B26" s="1284"/>
      <c r="C26" s="1284"/>
      <c r="D26" s="1284"/>
      <c r="E26" s="1284"/>
      <c r="F26" s="1284"/>
      <c r="G26" s="796"/>
      <c r="H26" s="794"/>
      <c r="I26" s="1284"/>
      <c r="J26" s="1284"/>
      <c r="K26" s="801"/>
      <c r="L26" s="507"/>
      <c r="M26" s="526" t="s">
        <v>24</v>
      </c>
      <c r="N26" s="533"/>
      <c r="O26" s="533"/>
      <c r="P26" s="533"/>
      <c r="Q26" s="533"/>
      <c r="R26" s="533"/>
      <c r="S26" s="533"/>
      <c r="T26" s="533"/>
      <c r="U26" s="533"/>
      <c r="V26" s="529"/>
      <c r="W26" s="1304"/>
      <c r="Y26" s="557"/>
      <c r="Z26" s="557" t="str">
        <f t="shared" si="0"/>
        <v>Добавить вид теплоносителя (параметры теплоносителя)</v>
      </c>
      <c r="AA26" s="557"/>
      <c r="AB26" s="557"/>
    </row>
    <row r="27" spans="1:28" ht="15" customHeight="1">
      <c r="A27" s="1284"/>
      <c r="B27" s="1284"/>
      <c r="C27" s="1284"/>
      <c r="D27" s="1284"/>
      <c r="E27" s="1284"/>
      <c r="F27" s="796"/>
      <c r="G27" s="796"/>
      <c r="H27" s="794"/>
      <c r="I27" s="1284"/>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4"/>
      <c r="B28" s="1284"/>
      <c r="C28" s="1284"/>
      <c r="D28" s="1284"/>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4"/>
      <c r="B29" s="1284"/>
      <c r="C29" s="1284"/>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4"/>
      <c r="B30" s="1284"/>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4"/>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8" t="s">
        <v>470</v>
      </c>
      <c r="G2" s="1279"/>
      <c r="H2" s="1280"/>
      <c r="I2" s="407"/>
    </row>
    <row r="3" spans="1:20" ht="3" customHeight="1"/>
    <row r="4" spans="1:20" s="182" customFormat="1" ht="11.25">
      <c r="A4" s="206"/>
      <c r="B4" s="206"/>
      <c r="C4" s="206"/>
      <c r="D4" s="206"/>
      <c r="F4" s="1230" t="s">
        <v>444</v>
      </c>
      <c r="G4" s="1230"/>
      <c r="H4" s="1230"/>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Волгоградская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400</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791</vt:i4>
      </vt:variant>
    </vt:vector>
  </HeadingPairs>
  <TitlesOfParts>
    <vt:vector size="809"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Т-передача ТЭ</vt:lpstr>
      <vt:lpstr>Форма 4.10.3 | Т-передача ТЭ</vt:lpstr>
      <vt:lpstr>Форма 1.0.1 | Т-гор.вода</vt:lpstr>
      <vt:lpstr>Форма 4.10.4 | Т-гор.вода</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add_CS_List05_7</vt:lpstr>
      <vt:lpstr>add_CS_List05_8</vt:lpstr>
      <vt:lpstr>add_CS_List05_9</vt:lpstr>
      <vt:lpstr>add_CT_1</vt:lpstr>
      <vt:lpstr>add_CT_10</vt:lpstr>
      <vt:lpstr>add_CT_2</vt:lpstr>
      <vt:lpstr>add_CT_3</vt:lpstr>
      <vt:lpstr>add_CT_3_i</vt:lpstr>
      <vt:lpstr>add_CT_7</vt:lpstr>
      <vt:lpstr>add_CT_8</vt:lpstr>
      <vt:lpstr>add_CT_9</vt:lpstr>
      <vt:lpstr>add_MO_1</vt:lpstr>
      <vt:lpstr>add_MO_10</vt:lpstr>
      <vt:lpstr>add_MO_2</vt:lpstr>
      <vt:lpstr>add_MO_3</vt:lpstr>
      <vt:lpstr>add_MO_3_i</vt:lpstr>
      <vt:lpstr>add_MO_7</vt:lpstr>
      <vt:lpstr>add_MO_8</vt:lpstr>
      <vt:lpstr>add_MO_9</vt:lpstr>
      <vt:lpstr>add_MO_List05_1</vt:lpstr>
      <vt:lpstr>add_MO_List05_10</vt:lpstr>
      <vt:lpstr>add_MO_List05_2</vt:lpstr>
      <vt:lpstr>add_MO_List05_3</vt:lpstr>
      <vt:lpstr>add_MO_List05_3_i</vt:lpstr>
      <vt:lpstr>add_MO_List05_7</vt:lpstr>
      <vt:lpstr>add_MO_List05_8</vt:lpstr>
      <vt:lpstr>add_MO_List05_9</vt:lpstr>
      <vt:lpstr>add_MR_List05_1</vt:lpstr>
      <vt:lpstr>add_MR_List05_10</vt:lpstr>
      <vt:lpstr>add_MR_List05_2</vt:lpstr>
      <vt:lpstr>add_MR_List05_3</vt:lpstr>
      <vt:lpstr>add_MR_List05_3_i</vt:lpstr>
      <vt:lpstr>add_MR_List05_7</vt:lpstr>
      <vt:lpstr>add_MR_List05_8</vt:lpstr>
      <vt:lpstr>add_MR_List05_9</vt:lpstr>
      <vt:lpstr>add_POST_5</vt:lpstr>
      <vt:lpstr>add_Rate_1</vt:lpstr>
      <vt:lpstr>add_Rate_10</vt:lpstr>
      <vt:lpstr>add_Rate_2</vt:lpstr>
      <vt:lpstr>add_Rate_3</vt:lpstr>
      <vt:lpstr>add_Rate_3_i</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add_TER_List05_7</vt:lpstr>
      <vt:lpstr>add_TER_List05_8</vt:lpstr>
      <vt:lpstr>add_TER_List05_9</vt:lpstr>
      <vt:lpstr>add_Warm_1</vt:lpstr>
      <vt:lpstr>add_Warm_10</vt:lpstr>
      <vt:lpstr>add_Warm_2</vt:lpstr>
      <vt:lpstr>add_Warm_3</vt:lpstr>
      <vt:lpstr>add_Warm_3_i</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Переверзева Анастасия Николаевна</cp:lastModifiedBy>
  <cp:lastPrinted>2019-04-30T10:39:48Z</cp:lastPrinted>
  <dcterms:created xsi:type="dcterms:W3CDTF">2004-05-21T07:18:45Z</dcterms:created>
  <dcterms:modified xsi:type="dcterms:W3CDTF">2019-05-08T12:27:42Z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